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rod.protected.ind\user\User01\cng2\my Documents\BGA\Temp\"/>
    </mc:Choice>
  </mc:AlternateContent>
  <xr:revisionPtr revIDLastSave="0" documentId="13_ncr:1_{A0F1E3A4-08F2-4740-B51B-3B58AC173E78}" xr6:coauthVersionLast="47" xr6:coauthVersionMax="47" xr10:uidLastSave="{00000000-0000-0000-0000-000000000000}"/>
  <bookViews>
    <workbookView xWindow="-28920" yWindow="885" windowWidth="29040" windowHeight="17640" activeTab="3" xr2:uid="{56F7F587-ED5E-41B3-9713-2F0D2E4B112D}"/>
  </bookViews>
  <sheets>
    <sheet name="1. Instructions" sheetId="6" r:id="rId1"/>
    <sheet name="2. Examples " sheetId="9" r:id="rId2"/>
    <sheet name="Drop down menu lists (to hide)" sheetId="7" state="hidden" r:id="rId3"/>
    <sheet name="3. Abatement calculator"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9" l="1"/>
  <c r="G46" i="9"/>
  <c r="G47" i="9"/>
  <c r="G48" i="9"/>
  <c r="G49" i="9"/>
  <c r="G185" i="12"/>
  <c r="G184" i="12"/>
  <c r="G183" i="12"/>
  <c r="G182" i="12"/>
  <c r="G167" i="12"/>
  <c r="G166" i="12"/>
  <c r="G165" i="12"/>
  <c r="G164" i="12"/>
  <c r="G149" i="12"/>
  <c r="G148" i="12"/>
  <c r="G147" i="12"/>
  <c r="G146" i="12"/>
  <c r="G131" i="12"/>
  <c r="G130" i="12"/>
  <c r="G129" i="12"/>
  <c r="G128" i="12"/>
  <c r="G113" i="12"/>
  <c r="G112" i="12"/>
  <c r="G111" i="12"/>
  <c r="G110" i="12"/>
  <c r="G95" i="12"/>
  <c r="G94" i="12"/>
  <c r="G93" i="12"/>
  <c r="G92" i="12"/>
  <c r="G77" i="12"/>
  <c r="G76" i="12"/>
  <c r="G75" i="12"/>
  <c r="G74" i="12"/>
  <c r="G59" i="12"/>
  <c r="G58" i="12"/>
  <c r="G57" i="12"/>
  <c r="G56" i="12"/>
  <c r="G41" i="12"/>
  <c r="G40" i="12"/>
  <c r="G39" i="12"/>
  <c r="G38" i="12"/>
  <c r="G23" i="12"/>
  <c r="G22" i="12"/>
  <c r="G21" i="12"/>
  <c r="G20" i="12"/>
  <c r="G107" i="9"/>
  <c r="G89" i="9"/>
  <c r="G65" i="9"/>
  <c r="G24" i="9"/>
  <c r="G106" i="9"/>
  <c r="G108" i="9"/>
  <c r="G109" i="9"/>
  <c r="G88" i="9"/>
  <c r="G90" i="9"/>
  <c r="G91" i="9"/>
  <c r="G64" i="9"/>
  <c r="G66" i="9"/>
  <c r="G67" i="9"/>
  <c r="G23" i="9"/>
  <c r="G26" i="9"/>
  <c r="F110" i="9"/>
  <c r="F109" i="9"/>
  <c r="F108" i="9"/>
  <c r="I108" i="9" s="1"/>
  <c r="F107" i="9"/>
  <c r="F106" i="9"/>
  <c r="F105" i="9"/>
  <c r="I105" i="9" s="1"/>
  <c r="F68" i="9"/>
  <c r="F67" i="9"/>
  <c r="F66" i="9"/>
  <c r="F65" i="9"/>
  <c r="F64" i="9"/>
  <c r="F63" i="9"/>
  <c r="I63" i="9" s="1"/>
  <c r="F92" i="9"/>
  <c r="F91" i="9"/>
  <c r="F90" i="9"/>
  <c r="F89" i="9"/>
  <c r="F88" i="9"/>
  <c r="F87" i="9"/>
  <c r="I87" i="9" s="1"/>
  <c r="F27" i="9"/>
  <c r="F50" i="9"/>
  <c r="F186" i="12"/>
  <c r="F168" i="12"/>
  <c r="F150" i="12"/>
  <c r="F132" i="12"/>
  <c r="F114" i="12"/>
  <c r="F96" i="12"/>
  <c r="F78" i="12"/>
  <c r="F60" i="12"/>
  <c r="F42" i="12"/>
  <c r="F49" i="9"/>
  <c r="F48" i="9"/>
  <c r="F47" i="9"/>
  <c r="F46" i="9"/>
  <c r="F45" i="9"/>
  <c r="I45" i="9" s="1"/>
  <c r="F26" i="9"/>
  <c r="F25" i="9"/>
  <c r="F24" i="9"/>
  <c r="I24" i="9" s="1"/>
  <c r="F23" i="9"/>
  <c r="F22" i="9"/>
  <c r="I22" i="9" s="1"/>
  <c r="F37" i="12"/>
  <c r="I37" i="12" s="1"/>
  <c r="F185" i="12"/>
  <c r="F184" i="12"/>
  <c r="F183" i="12"/>
  <c r="F182" i="12"/>
  <c r="F181" i="12"/>
  <c r="I181" i="12" s="1"/>
  <c r="F167" i="12"/>
  <c r="F166" i="12"/>
  <c r="F165" i="12"/>
  <c r="F164" i="12"/>
  <c r="F163" i="12"/>
  <c r="I163" i="12" s="1"/>
  <c r="F149" i="12"/>
  <c r="F148" i="12"/>
  <c r="F147" i="12"/>
  <c r="F146" i="12"/>
  <c r="F145" i="12"/>
  <c r="I145" i="12" s="1"/>
  <c r="F131" i="12"/>
  <c r="F130" i="12"/>
  <c r="F129" i="12"/>
  <c r="F128" i="12"/>
  <c r="F127" i="12"/>
  <c r="I127" i="12" s="1"/>
  <c r="F113" i="12"/>
  <c r="F112" i="12"/>
  <c r="F111" i="12"/>
  <c r="F110" i="12"/>
  <c r="F109" i="12"/>
  <c r="I109" i="12" s="1"/>
  <c r="F95" i="12"/>
  <c r="F94" i="12"/>
  <c r="F93" i="12"/>
  <c r="F92" i="12"/>
  <c r="F91" i="12"/>
  <c r="I91" i="12" s="1"/>
  <c r="F77" i="12"/>
  <c r="F76" i="12"/>
  <c r="F75" i="12"/>
  <c r="F74" i="12"/>
  <c r="F73" i="12"/>
  <c r="I73" i="12" s="1"/>
  <c r="F59" i="12"/>
  <c r="F58" i="12"/>
  <c r="F57" i="12"/>
  <c r="F56" i="12"/>
  <c r="F55" i="12"/>
  <c r="I55" i="12" s="1"/>
  <c r="F41" i="12"/>
  <c r="F40" i="12"/>
  <c r="F39" i="12"/>
  <c r="F38" i="12"/>
  <c r="F24" i="12"/>
  <c r="F23" i="12"/>
  <c r="F22" i="12"/>
  <c r="F21" i="12"/>
  <c r="F20" i="12"/>
  <c r="F19" i="12"/>
  <c r="I19" i="12" s="1"/>
  <c r="I109" i="9" l="1"/>
  <c r="I26" i="9"/>
  <c r="I89" i="9"/>
  <c r="I23" i="9"/>
  <c r="I64" i="9"/>
  <c r="I46" i="9"/>
  <c r="I49" i="9"/>
  <c r="I25" i="9"/>
  <c r="I88" i="9"/>
  <c r="I106" i="9"/>
  <c r="I107" i="9"/>
  <c r="I91" i="9"/>
  <c r="I90" i="9"/>
  <c r="I48" i="9"/>
  <c r="I47" i="9"/>
  <c r="I65" i="9"/>
  <c r="I94" i="12"/>
  <c r="I75" i="12"/>
  <c r="I41" i="12"/>
  <c r="I66" i="9"/>
  <c r="I67" i="9"/>
  <c r="I22" i="12"/>
  <c r="I92" i="12"/>
  <c r="I111" i="12"/>
  <c r="I113" i="12"/>
  <c r="I40" i="12"/>
  <c r="I110" i="12"/>
  <c r="I129" i="12"/>
  <c r="I148" i="12"/>
  <c r="I183" i="12"/>
  <c r="I77" i="12"/>
  <c r="I166" i="12"/>
  <c r="I185" i="12"/>
  <c r="I23" i="12"/>
  <c r="I74" i="12"/>
  <c r="I93" i="12"/>
  <c r="I131" i="12"/>
  <c r="I182" i="12"/>
  <c r="I38" i="12"/>
  <c r="I76" i="12"/>
  <c r="I95" i="12"/>
  <c r="I146" i="12"/>
  <c r="I165" i="12"/>
  <c r="I184" i="12"/>
  <c r="I130" i="12"/>
  <c r="I112" i="12"/>
  <c r="I58" i="12"/>
  <c r="I57" i="12"/>
  <c r="I20" i="12"/>
  <c r="I39" i="12"/>
  <c r="I164" i="12"/>
  <c r="I59" i="12"/>
  <c r="I128" i="12"/>
  <c r="I147" i="12"/>
  <c r="I167" i="12"/>
  <c r="I56" i="12"/>
  <c r="I149" i="12"/>
  <c r="I21" i="12"/>
  <c r="I111" i="9" l="1"/>
  <c r="I69" i="9"/>
  <c r="I93" i="9"/>
  <c r="I115" i="12"/>
  <c r="I51" i="9"/>
  <c r="I28" i="9"/>
  <c r="I97" i="12"/>
  <c r="I79" i="12"/>
  <c r="I43" i="12"/>
  <c r="I187" i="12"/>
  <c r="I151" i="12"/>
  <c r="I133" i="12"/>
  <c r="I25" i="12"/>
  <c r="I169" i="12"/>
  <c r="I61" i="12"/>
</calcChain>
</file>

<file path=xl/sharedStrings.xml><?xml version="1.0" encoding="utf-8"?>
<sst xmlns="http://schemas.openxmlformats.org/spreadsheetml/2006/main" count="685" uniqueCount="139">
  <si>
    <t>Community Energy Upgrades Fund Round 1 - Abatement Calculator</t>
  </si>
  <si>
    <t>Please note:</t>
  </si>
  <si>
    <t>This spreadsheet contains the following tabs</t>
  </si>
  <si>
    <t xml:space="preserve">1. Instructions </t>
  </si>
  <si>
    <t>This tab lays out the purpose and how to use the spreadsheet.</t>
  </si>
  <si>
    <t>2. Examples</t>
  </si>
  <si>
    <t>This tab includes an example of a completed abatement calculator from tab 3.</t>
  </si>
  <si>
    <t>3. Abatement calculator</t>
  </si>
  <si>
    <t>This tab has the calculator where you enter the details of your activities to estimate the funding cost of abatement for your project.</t>
  </si>
  <si>
    <t>Instructions steps</t>
  </si>
  <si>
    <t>Checklist</t>
  </si>
  <si>
    <t>Gather relevant information such as the project plan and current fuel and/or electricity bills</t>
  </si>
  <si>
    <t>Complete the abatement calculator with the information from your proposal</t>
  </si>
  <si>
    <t>Round 1 - Project calculator - Abatement/load flexibility - Examples</t>
  </si>
  <si>
    <t xml:space="preserve">Below are 3 examples of 3 CEUF projects </t>
  </si>
  <si>
    <t xml:space="preserve">Example 3: An electrification upgrade and the installation of energy storage -  Cost $165,000 (including $82,500 of CEUF grant funding requested)
Replacing the gas boiler in a local government office building with an air sourced heat pump. 
Installing a battery in a local government office which already has a solar PV system. </t>
  </si>
  <si>
    <t>Total Project cost ($)</t>
  </si>
  <si>
    <t>Total CEUF funding requested ($)</t>
  </si>
  <si>
    <t xml:space="preserve"> Example 1 - A council replacing its street lighting with LED lights </t>
  </si>
  <si>
    <t>Activity:</t>
  </si>
  <si>
    <t>LED lighting</t>
  </si>
  <si>
    <t>Facility:</t>
  </si>
  <si>
    <t>Street lighting</t>
  </si>
  <si>
    <t>Fuel</t>
  </si>
  <si>
    <t>Units</t>
  </si>
  <si>
    <t>Existing annual energy use</t>
  </si>
  <si>
    <r>
      <t>Proposed annual energy use</t>
    </r>
    <r>
      <rPr>
        <b/>
        <vertAlign val="superscript"/>
        <sz val="11"/>
        <color theme="1"/>
        <rFont val="Calibri"/>
        <family val="2"/>
        <scheme val="minor"/>
      </rPr>
      <t>1</t>
    </r>
  </si>
  <si>
    <r>
      <t>Proposed annual generation</t>
    </r>
    <r>
      <rPr>
        <b/>
        <vertAlign val="superscript"/>
        <sz val="11"/>
        <color rgb="FF000000"/>
        <rFont val="Calibri"/>
        <family val="2"/>
        <scheme val="minor"/>
      </rPr>
      <t>2</t>
    </r>
  </si>
  <si>
    <t>Net less energy used</t>
  </si>
  <si>
    <r>
      <t>Emission factor</t>
    </r>
    <r>
      <rPr>
        <b/>
        <vertAlign val="superscript"/>
        <sz val="11"/>
        <color theme="1"/>
        <rFont val="Calibri"/>
        <family val="2"/>
        <scheme val="minor"/>
      </rPr>
      <t>3</t>
    </r>
  </si>
  <si>
    <t>Emission reduction, tonnes</t>
  </si>
  <si>
    <t>Electricity</t>
  </si>
  <si>
    <t>kWh</t>
  </si>
  <si>
    <t>kgCO2e/kWh</t>
  </si>
  <si>
    <t>Natural gas</t>
  </si>
  <si>
    <t>MJ</t>
  </si>
  <si>
    <t>kgCO2e/MJ</t>
  </si>
  <si>
    <t>LPG</t>
  </si>
  <si>
    <t>Diesel (automotive)</t>
  </si>
  <si>
    <t>Litres</t>
  </si>
  <si>
    <t>kgCO2e/litre</t>
  </si>
  <si>
    <t>Petrol (automotive)</t>
  </si>
  <si>
    <r>
      <t>Other</t>
    </r>
    <r>
      <rPr>
        <vertAlign val="superscript"/>
        <sz val="11"/>
        <color theme="1"/>
        <rFont val="Calibri"/>
        <family val="2"/>
        <scheme val="minor"/>
      </rPr>
      <t>4</t>
    </r>
  </si>
  <si>
    <t>Total (annual)</t>
  </si>
  <si>
    <t>Table 1: load flexibility component - Only complete if the activity has a load flexibility component</t>
  </si>
  <si>
    <r>
      <rPr>
        <b/>
        <sz val="11"/>
        <color rgb="FF000000"/>
        <rFont val="Calibri"/>
        <family val="2"/>
        <scheme val="minor"/>
      </rPr>
      <t>Load flexibility</t>
    </r>
    <r>
      <rPr>
        <b/>
        <vertAlign val="superscript"/>
        <sz val="11"/>
        <color rgb="FF000000"/>
        <rFont val="Calibri"/>
        <family val="2"/>
        <scheme val="minor"/>
      </rPr>
      <t>5</t>
    </r>
  </si>
  <si>
    <t>Proposed load flexibility</t>
  </si>
  <si>
    <t>Description of type of load flexibility and benefits</t>
  </si>
  <si>
    <t>Load flexibility - power</t>
  </si>
  <si>
    <r>
      <t>kVA or kW</t>
    </r>
    <r>
      <rPr>
        <vertAlign val="superscript"/>
        <sz val="11"/>
        <color theme="1"/>
        <rFont val="Calibri"/>
        <family val="2"/>
        <scheme val="minor"/>
      </rPr>
      <t>6</t>
    </r>
  </si>
  <si>
    <t>Load flexibility - energy</t>
  </si>
  <si>
    <r>
      <t>kWh</t>
    </r>
    <r>
      <rPr>
        <vertAlign val="superscript"/>
        <sz val="11"/>
        <color theme="1"/>
        <rFont val="Calibri"/>
        <family val="2"/>
        <scheme val="minor"/>
      </rPr>
      <t>7</t>
    </r>
  </si>
  <si>
    <t>Example 2: An electrification upgrade and the installation of energy storage - Cost $1.75m (including $875,000 of CEUF grant funding requested)
Replacing a gas pool heater with a heat pump.
Installing thermal storage in an electrified aquatic centre.</t>
  </si>
  <si>
    <t>Example 2a - A heat pump replacing a gas pool heater</t>
  </si>
  <si>
    <t>Electrification of hot water systems</t>
  </si>
  <si>
    <t>Aquatic Centre</t>
  </si>
  <si>
    <t>Table 2a: load flexibility component - Only complete if the activity has a load flexibility component</t>
  </si>
  <si>
    <r>
      <t>Load flexibility</t>
    </r>
    <r>
      <rPr>
        <b/>
        <vertAlign val="superscript"/>
        <sz val="11"/>
        <color theme="1"/>
        <rFont val="Calibri"/>
        <family val="2"/>
        <scheme val="minor"/>
      </rPr>
      <t>5</t>
    </r>
  </si>
  <si>
    <t xml:space="preserve">Example 2b - thermal storage in an electrified aquatic centre </t>
  </si>
  <si>
    <t>Thermal storage systems</t>
  </si>
  <si>
    <t>Table 2b: load flexibility component - Only complete if the activity has a load flexibility component</t>
  </si>
  <si>
    <t xml:space="preserve">500kW </t>
  </si>
  <si>
    <t>Thermal energy storage to an electrified aquatic centre allowing a shift of 500kW electrical load for 2 hours</t>
  </si>
  <si>
    <t xml:space="preserve">Example 3a -  Replacing the gas boiler in a local government office building with an air sourced heat pump </t>
  </si>
  <si>
    <t>HVAC (heating, ventilation and air-conditioning) upgrades and controls</t>
  </si>
  <si>
    <t>Office building</t>
  </si>
  <si>
    <t>Table 3a: load flexibility component - Only complete if the activity has a load flexibility component</t>
  </si>
  <si>
    <t xml:space="preserve">Example 3b -  Installing a battery in a local government office which already has a solar PV system </t>
  </si>
  <si>
    <t>Battery energy storage systems</t>
  </si>
  <si>
    <t>Civic Centre</t>
  </si>
  <si>
    <t>Table 3b: load flexibility component - Only complete if the activity has a load flexibility component</t>
  </si>
  <si>
    <t>5 kW</t>
  </si>
  <si>
    <t>A 5 kw/14 kWh battery installed on a LGA building.</t>
  </si>
  <si>
    <t>14 kWh</t>
  </si>
  <si>
    <t>1. Project and Actvity type - Drop down menu lists</t>
  </si>
  <si>
    <t>Facility type</t>
  </si>
  <si>
    <t>Project type</t>
  </si>
  <si>
    <t>Control/demand management systems</t>
  </si>
  <si>
    <t>Building management system energy upgrades</t>
  </si>
  <si>
    <t>Depot</t>
  </si>
  <si>
    <t>Library</t>
  </si>
  <si>
    <t>Community Centre</t>
  </si>
  <si>
    <t>Electrification of cooking equipment</t>
  </si>
  <si>
    <t>Childcare Centre</t>
  </si>
  <si>
    <t>Electrification of gas boilers</t>
  </si>
  <si>
    <t>Wastewater treatment plant</t>
  </si>
  <si>
    <t>Stormwater pump station</t>
  </si>
  <si>
    <t>Electrification of HVAC (heating, ventilation and air-conditioning) equipment</t>
  </si>
  <si>
    <t>Waste management facility (eg recycling centre, landfill)</t>
  </si>
  <si>
    <t>Electrification of other equipment</t>
  </si>
  <si>
    <t>Parks and garden facilities</t>
  </si>
  <si>
    <t>Building envelope (insulation and draught-proofing)</t>
  </si>
  <si>
    <t>Heat recovery</t>
  </si>
  <si>
    <t>Other</t>
  </si>
  <si>
    <t>Pump system efficiency and upgrades</t>
  </si>
  <si>
    <t>Advanced filtration systems that substantially reduce energy consumption</t>
  </si>
  <si>
    <t>Pool covers</t>
  </si>
  <si>
    <t>Behind the meter solar power</t>
  </si>
  <si>
    <t>Smart electric vehicle charging infrastructure for council vehicles</t>
  </si>
  <si>
    <t>Round 1 - Project calculator - Abatement/load flexibility</t>
  </si>
  <si>
    <t>Notes</t>
  </si>
  <si>
    <r>
      <rPr>
        <vertAlign val="superscript"/>
        <sz val="11"/>
        <color theme="1"/>
        <rFont val="Calibri"/>
        <family val="2"/>
        <scheme val="minor"/>
      </rPr>
      <t>1</t>
    </r>
    <r>
      <rPr>
        <sz val="11"/>
        <color theme="1"/>
        <rFont val="Calibri"/>
        <family val="2"/>
        <scheme val="minor"/>
      </rPr>
      <t xml:space="preserve"> Please provide your best estimate of energy use after the energy upgrade. As per the guidelines, the amount of detail and supporting evidence you provide in your grant application should be relative to the project size, complexity and grant amount requested.</t>
    </r>
  </si>
  <si>
    <t>Completion instructions</t>
  </si>
  <si>
    <r>
      <rPr>
        <vertAlign val="superscript"/>
        <sz val="11"/>
        <color theme="1"/>
        <rFont val="Calibri"/>
        <family val="2"/>
        <scheme val="minor"/>
      </rPr>
      <t>2</t>
    </r>
    <r>
      <rPr>
        <sz val="11"/>
        <color theme="1"/>
        <rFont val="Calibri"/>
        <family val="2"/>
        <scheme val="minor"/>
      </rPr>
      <t xml:space="preserve"> For example, from rooftop solar PV associated with a battery</t>
    </r>
  </si>
  <si>
    <r>
      <rPr>
        <vertAlign val="superscript"/>
        <sz val="11"/>
        <color rgb="FF000000"/>
        <rFont val="Calibri"/>
        <family val="2"/>
      </rPr>
      <t>3</t>
    </r>
    <r>
      <rPr>
        <sz val="11"/>
        <color rgb="FF000000"/>
        <rFont val="Calibri"/>
        <family val="2"/>
      </rPr>
      <t xml:space="preserve"> The national emission factor in 2030 is being used to calculate emission reductions. This is an attempt to create a level playing field for local governments from around Australia and also reflects the declining emission factor as our electricity grid becomes increasingly powered by renewables. 2030 is expected to be less than half way through the life of projects implemented through the Fund. Abatement is calculated for a single reference year (2030), rather than estimating project lifetimes. 
For emissions projections see: Table 46 (page 101) 'Indirect scope 2 and 3 combined emissions factors in the baseline scenario, tonnes CO₂-e per MWh' in https://www.dcceew.gov.au/climate-change/publications/australias-emissions-projections-2023
For emissions factors for each fuel type see: https://www.dcceew.gov.au/climate-change/publications/national-greenhouse-accounts-factors-2023. The calculator uses a combination of scope 1 and scope 3 emissions, referencing the Australian National Greenhouse Accounts Factors Feb 2023 (NB the scope 3 emissions factor for natural gas is a national estimate). To simplify the calculation, the LPG and natural gas emissions factors have been converted from KgCO2e/GJ to KgCO2e/MJ to match other units in the calculator.</t>
    </r>
  </si>
  <si>
    <r>
      <rPr>
        <vertAlign val="superscript"/>
        <sz val="11"/>
        <color theme="1"/>
        <rFont val="Calibri"/>
        <family val="2"/>
        <scheme val="minor"/>
      </rPr>
      <t>4</t>
    </r>
    <r>
      <rPr>
        <sz val="11"/>
        <color theme="1"/>
        <rFont val="Calibri"/>
        <family val="2"/>
        <scheme val="minor"/>
      </rPr>
      <t xml:space="preserve"> Other fuels types could include coal, wood etc. Enter the units, existing annual energy use, proposed annual energy use and proposed annual generation. The emissions factor and annual emissions reduction will be determined by the assessment committee, in reference to Table 4, pp 13-14,  https://www.dcceew.gov.au/climate-change/publications/national-greenhouse-accounts-factors-2023</t>
    </r>
  </si>
  <si>
    <r>
      <rPr>
        <b/>
        <sz val="11"/>
        <color theme="1"/>
        <rFont val="Calibri"/>
        <family val="2"/>
        <scheme val="minor"/>
      </rPr>
      <t xml:space="preserve">Please note: </t>
    </r>
    <r>
      <rPr>
        <sz val="11"/>
        <color theme="1"/>
        <rFont val="Calibri"/>
        <family val="2"/>
        <scheme val="minor"/>
      </rPr>
      <t>The tables below are protected to ensure the integrity of the calculations and examples of completed tables are available in the examples tab.</t>
    </r>
  </si>
  <si>
    <r>
      <rPr>
        <vertAlign val="superscript"/>
        <sz val="11"/>
        <color theme="1"/>
        <rFont val="Calibri"/>
        <family val="2"/>
        <scheme val="minor"/>
      </rPr>
      <t>5</t>
    </r>
    <r>
      <rPr>
        <sz val="11"/>
        <color theme="1"/>
        <rFont val="Calibri"/>
        <family val="2"/>
        <scheme val="minor"/>
      </rPr>
      <t>Load flexibility will be assessed by taking into consideration the type of flexibility and benefits provided such as capacity, duration, control and compatibility with network orchestration. Load flexibility is defined as managing electricity demand at a site in response to generation, network, or market signals.</t>
    </r>
  </si>
  <si>
    <t>Scroll down for activity tables</t>
  </si>
  <si>
    <r>
      <rPr>
        <vertAlign val="superscript"/>
        <sz val="11"/>
        <color theme="1"/>
        <rFont val="Calibri"/>
        <family val="2"/>
        <scheme val="minor"/>
      </rPr>
      <t>6</t>
    </r>
    <r>
      <rPr>
        <sz val="11"/>
        <color theme="1"/>
        <rFont val="Calibri"/>
        <family val="2"/>
        <scheme val="minor"/>
      </rPr>
      <t xml:space="preserve"> kVA: Kilo-Volt-Amperes, the total amount of power in use in a system (kW multiplied by power factor).
 kW: Kilowatt, the power rating of the equipment.</t>
    </r>
  </si>
  <si>
    <t>Table 1 - Activity 1</t>
  </si>
  <si>
    <t>Annual emission reduction, tonnes</t>
  </si>
  <si>
    <t>N/A</t>
  </si>
  <si>
    <t>Table 2 - Activity 2</t>
  </si>
  <si>
    <t>Table 2: load flexibility component - Only complete if the activity has a load flexibility component</t>
  </si>
  <si>
    <t>Table 3 - Activity 3</t>
  </si>
  <si>
    <t>Table 3: load flexibility component - Only complete if the activity has a load flexibility component</t>
  </si>
  <si>
    <t>Table 4 - Activity 4</t>
  </si>
  <si>
    <t>Table 4: load flexibility component - Only complete if the activity has a load flexibility component</t>
  </si>
  <si>
    <t>Table 5 - Activity 5</t>
  </si>
  <si>
    <t>Table 5: load flexibility component - Only complete if the activity has a load flexibility component</t>
  </si>
  <si>
    <t>Table 6 - Activity 6</t>
  </si>
  <si>
    <t>Table 6: load flexibility component - Only complete if the activity has a load flexibility component</t>
  </si>
  <si>
    <t>Table 7 - Activity 7</t>
  </si>
  <si>
    <t>Table 7: load flexibility component - Only complete if the activity has a load flexibility component</t>
  </si>
  <si>
    <t>Table 8 - Activity 8</t>
  </si>
  <si>
    <t>Table 8: load flexibility component - Only complete if the activity has a load flexibility component</t>
  </si>
  <si>
    <t>Table 9 - Activity 9</t>
  </si>
  <si>
    <t>Activity type:</t>
  </si>
  <si>
    <t>Facility type:</t>
  </si>
  <si>
    <t>Table 9: load flexibility component - Only complete if the activity has a load flexibility component</t>
  </si>
  <si>
    <t>Table 10 - Activity 10</t>
  </si>
  <si>
    <t>Table 10: load flexibility component - Only complete if the activity has a load flexibility component</t>
  </si>
  <si>
    <r>
      <rPr>
        <vertAlign val="superscript"/>
        <sz val="11"/>
        <color theme="1"/>
        <rFont val="Calibri"/>
        <family val="2"/>
        <scheme val="minor"/>
      </rPr>
      <t>7</t>
    </r>
    <r>
      <rPr>
        <sz val="11"/>
        <color theme="1"/>
        <rFont val="Calibri"/>
        <family val="2"/>
        <scheme val="minor"/>
      </rPr>
      <t>kWh: Kilowatt-hour</t>
    </r>
  </si>
  <si>
    <r>
      <t xml:space="preserve">* Assessment criteria 1 in the Community Energy Upgrades Fund Round 1 grant opportunity guidelines </t>
    </r>
    <r>
      <rPr>
        <b/>
        <u/>
        <sz val="11"/>
        <color theme="1"/>
        <rFont val="Calibri"/>
        <family val="2"/>
        <scheme val="minor"/>
      </rPr>
      <t>requires</t>
    </r>
    <r>
      <rPr>
        <b/>
        <sz val="11"/>
        <color theme="1"/>
        <rFont val="Calibri"/>
        <family val="2"/>
        <scheme val="minor"/>
      </rPr>
      <t xml:space="preserve"> applicants to use this abatement calculator (6.1 (c), page 9).
* This spreadsheet must be completed satisfactorily and added as an attachment to a CEUF grant application.
* The abatement calculator is one of three components used to calculate a score against assessment criteria 1.
* Emission reduction will be assessed on a $ grant funding requested per tonne abatement.
* Load flexibility will be assessed by taking into consideration the type of flexibility and benefits provided such as capacity, duration, control and compatibility with network orchestration.</t>
    </r>
  </si>
  <si>
    <t>Example 1: The replacement of existing electrical equipment with more efficient electrical equipment
Replacing street lighting with LED lights - Cost $2,500,000 (including $1,250,000 of CEUF grant funding requested)</t>
  </si>
  <si>
    <r>
      <rPr>
        <b/>
        <sz val="11"/>
        <color rgb="FF000000"/>
        <rFont val="Calibri"/>
        <scheme val="minor"/>
      </rPr>
      <t xml:space="preserve">Notes:
</t>
    </r>
    <r>
      <rPr>
        <sz val="11"/>
        <color rgb="FF000000"/>
        <rFont val="Calibri"/>
        <scheme val="minor"/>
      </rPr>
      <t>* In each example, each separate activity has its own table.
* The Activity and Facility cells contain drop down menus or can be completed with free text.
* Example data has only been entered into shaded cells. These cells change to green when filled/when data is entered.
* The load flexibility component sub-table has only been completed if the activity includes a load flexibility component, for example a battery or thermal storage technology.</t>
    </r>
  </si>
  <si>
    <t>Include this completed spreadsheet as a mandatory attachment with the CEUF grant application. Only a completed Excel file can be accepted, not a PDF or other file format.</t>
  </si>
  <si>
    <r>
      <t xml:space="preserve">* Complete a separate table for each activity that is part of your project (Scroll down to see Tables 1-10, Columns A - I).
* Only enter data or information into shaded cells (this data should be detailed in your grant application). These cells will change to green when filled. 
* If an "other" fuel type is used, do </t>
    </r>
    <r>
      <rPr>
        <b/>
        <u/>
        <sz val="11"/>
        <color rgb="FF000000"/>
        <rFont val="Calibri"/>
        <family val="2"/>
        <scheme val="minor"/>
      </rPr>
      <t>not</t>
    </r>
    <r>
      <rPr>
        <sz val="11"/>
        <color rgb="FF000000"/>
        <rFont val="Calibri"/>
        <family val="2"/>
        <scheme val="minor"/>
      </rPr>
      <t xml:space="preserve"> enter data into the "emissions factor" or "annual emission reduction, tonnes" fields . The emission reduction calculations for 'other' fuels will be undertaken by the assessment committee using the Australian National Greenhouse Accounts Factors Feb 2023.
* Only complete the load flexibility component sub-table if the activity includes a load flexibility component, for example a battery or thermal storage technology.
Note:
* The Activity and Facility cells contain drop down menus or can be completed with free text.
* Examples of correctly completed Project Activity Tables have been set out in the "2. Examples" tab to use as a guide in completing this Abatement Calculator.
* Further 'Notes' set out at the top right side of this worksheet (columns K to P) will also assist you in completing this Abatement Calculator.
* Only a completed Excel file can be accepted, not a PDF or other file format.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</si>
</sst>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43" formatCode="_-* #,##0.00_-;\-* #,##0.00_-;_-* &quot;-&quot;??_-;_-@_-"/>
    <numFmt numFmtId="164" formatCode="_-&quot;$&quot;* #,##0_-;\-&quot;$&quot;* #,##0_-;_-&quot;$&quot;* &quot;-&quot;??_-;_-@_-"/>
  </numFmts>
  <fonts count="29"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vertAlign val="superscript"/>
      <sz val="11"/>
      <color theme="1"/>
      <name val="Calibri"/>
      <family val="2"/>
      <scheme val="minor"/>
    </font>
    <font>
      <b/>
      <vertAlign val="superscript"/>
      <sz val="11"/>
      <color theme="1"/>
      <name val="Calibri"/>
      <family val="2"/>
      <scheme val="minor"/>
    </font>
    <font>
      <b/>
      <sz val="11"/>
      <color rgb="FF000000"/>
      <name val="Calibri"/>
      <family val="2"/>
      <scheme val="minor"/>
    </font>
    <font>
      <b/>
      <vertAlign val="superscript"/>
      <sz val="11"/>
      <color rgb="FF000000"/>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1"/>
      <name val="Calibri"/>
      <family val="2"/>
      <scheme val="minor"/>
    </font>
    <font>
      <b/>
      <sz val="11"/>
      <color rgb="FFFF0000"/>
      <name val="Calibri"/>
      <family val="2"/>
      <scheme val="minor"/>
    </font>
    <font>
      <sz val="16"/>
      <name val="Calibri"/>
      <family val="2"/>
      <scheme val="minor"/>
    </font>
    <font>
      <b/>
      <u/>
      <sz val="11"/>
      <color theme="1"/>
      <name val="Calibri"/>
      <family val="2"/>
      <scheme val="minor"/>
    </font>
    <font>
      <sz val="16"/>
      <color theme="1"/>
      <name val="Calibri"/>
      <family val="2"/>
      <scheme val="minor"/>
    </font>
    <font>
      <b/>
      <sz val="18"/>
      <color theme="1"/>
      <name val="Calibri"/>
      <family val="2"/>
      <scheme val="minor"/>
    </font>
    <font>
      <sz val="14"/>
      <color theme="1"/>
      <name val="Calibri"/>
      <family val="2"/>
      <scheme val="minor"/>
    </font>
    <font>
      <b/>
      <sz val="11"/>
      <name val="Calibri"/>
      <family val="2"/>
      <scheme val="minor"/>
    </font>
    <font>
      <sz val="18"/>
      <color theme="1"/>
      <name val="Calibri"/>
      <family val="2"/>
      <scheme val="minor"/>
    </font>
    <font>
      <b/>
      <u/>
      <sz val="11"/>
      <color rgb="FF000000"/>
      <name val="Calibri"/>
      <family val="2"/>
      <scheme val="minor"/>
    </font>
    <font>
      <sz val="8"/>
      <color theme="1"/>
      <name val="Calibri"/>
      <family val="2"/>
      <scheme val="minor"/>
    </font>
    <font>
      <sz val="7"/>
      <color theme="1"/>
      <name val="Calibri"/>
      <family val="2"/>
      <scheme val="minor"/>
    </font>
    <font>
      <vertAlign val="superscript"/>
      <sz val="11"/>
      <color rgb="FF000000"/>
      <name val="Calibri"/>
      <family val="2"/>
    </font>
    <font>
      <sz val="11"/>
      <color rgb="FF000000"/>
      <name val="Calibri"/>
      <family val="2"/>
    </font>
    <font>
      <b/>
      <sz val="11"/>
      <color rgb="FF000000"/>
      <name val="Calibri"/>
      <scheme val="minor"/>
    </font>
    <font>
      <sz val="11"/>
      <color rgb="FF000000"/>
      <name val="Calibri"/>
      <scheme val="minor"/>
    </font>
  </fonts>
  <fills count="15">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D0CECE"/>
        <bgColor rgb="FF000000"/>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225">
    <xf numFmtId="0" fontId="0" fillId="0" borderId="0" xfId="0"/>
    <xf numFmtId="0" fontId="1" fillId="0" borderId="0" xfId="0" applyFont="1"/>
    <xf numFmtId="0" fontId="0" fillId="0" borderId="0" xfId="0" applyAlignment="1">
      <alignment wrapText="1"/>
    </xf>
    <xf numFmtId="0" fontId="12" fillId="0" borderId="0" xfId="0" applyFont="1"/>
    <xf numFmtId="0" fontId="0" fillId="0" borderId="7" xfId="0" applyBorder="1" applyAlignment="1">
      <alignment wrapText="1"/>
    </xf>
    <xf numFmtId="0" fontId="0" fillId="0" borderId="8" xfId="0" applyBorder="1" applyAlignment="1">
      <alignment wrapText="1"/>
    </xf>
    <xf numFmtId="0" fontId="0" fillId="0" borderId="11" xfId="0"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7" xfId="0" applyBorder="1"/>
    <xf numFmtId="0" fontId="0" fillId="0" borderId="9" xfId="0" applyBorder="1"/>
    <xf numFmtId="0" fontId="1" fillId="0" borderId="0" xfId="0" applyFont="1" applyAlignment="1">
      <alignment wrapText="1"/>
    </xf>
    <xf numFmtId="0" fontId="8" fillId="4" borderId="1" xfId="0" applyFont="1" applyFill="1" applyBorder="1" applyAlignment="1">
      <alignment wrapText="1"/>
    </xf>
    <xf numFmtId="0" fontId="8" fillId="3" borderId="1" xfId="0" applyFont="1" applyFill="1" applyBorder="1" applyAlignment="1">
      <alignment wrapText="1"/>
    </xf>
    <xf numFmtId="0" fontId="8" fillId="12" borderId="1" xfId="0" applyFont="1" applyFill="1" applyBorder="1" applyAlignment="1">
      <alignment wrapText="1"/>
    </xf>
    <xf numFmtId="0" fontId="0" fillId="0" borderId="17" xfId="0" applyBorder="1" applyAlignment="1">
      <alignment wrapText="1"/>
    </xf>
    <xf numFmtId="4" fontId="0" fillId="2" borderId="1" xfId="0" applyNumberFormat="1" applyFill="1" applyBorder="1" applyAlignment="1" applyProtection="1">
      <alignment wrapText="1"/>
      <protection locked="0"/>
    </xf>
    <xf numFmtId="0" fontId="0" fillId="0" borderId="16" xfId="0" applyBorder="1" applyAlignment="1">
      <alignment wrapText="1"/>
    </xf>
    <xf numFmtId="4" fontId="0" fillId="0" borderId="0" xfId="0" applyNumberFormat="1" applyAlignment="1" applyProtection="1">
      <alignment wrapText="1"/>
      <protection locked="0"/>
    </xf>
    <xf numFmtId="0" fontId="0" fillId="0" borderId="0" xfId="0" applyAlignment="1" applyProtection="1">
      <alignment wrapText="1"/>
      <protection locked="0"/>
    </xf>
    <xf numFmtId="43" fontId="0" fillId="0" borderId="0" xfId="0" applyNumberFormat="1" applyAlignment="1" applyProtection="1">
      <alignment wrapText="1"/>
      <protection locked="0"/>
    </xf>
    <xf numFmtId="164" fontId="13" fillId="0" borderId="0" xfId="2" applyNumberFormat="1" applyFont="1" applyFill="1" applyBorder="1" applyAlignment="1">
      <alignment wrapText="1"/>
    </xf>
    <xf numFmtId="4" fontId="0" fillId="0" borderId="0" xfId="0" applyNumberFormat="1" applyAlignment="1" applyProtection="1">
      <alignment horizontal="left" wrapText="1"/>
      <protection locked="0"/>
    </xf>
    <xf numFmtId="4" fontId="0" fillId="0" borderId="0" xfId="0" applyNumberFormat="1" applyAlignment="1" applyProtection="1">
      <alignment horizontal="center" wrapText="1"/>
      <protection locked="0"/>
    </xf>
    <xf numFmtId="0" fontId="0" fillId="0" borderId="0" xfId="0" applyAlignment="1">
      <alignment horizontal="left" wrapText="1"/>
    </xf>
    <xf numFmtId="0" fontId="0" fillId="2" borderId="3" xfId="0" applyFill="1" applyBorder="1" applyAlignment="1" applyProtection="1">
      <alignment wrapText="1"/>
      <protection locked="0"/>
    </xf>
    <xf numFmtId="0" fontId="9" fillId="0" borderId="0" xfId="0" applyFont="1" applyAlignment="1">
      <alignment horizontal="left" wrapText="1"/>
    </xf>
    <xf numFmtId="0" fontId="12" fillId="0" borderId="0" xfId="0" applyFont="1" applyAlignment="1">
      <alignment wrapText="1"/>
    </xf>
    <xf numFmtId="0" fontId="12" fillId="0" borderId="17" xfId="0" applyFont="1" applyBorder="1" applyAlignment="1">
      <alignment wrapText="1"/>
    </xf>
    <xf numFmtId="0" fontId="0" fillId="0" borderId="17" xfId="0" applyBorder="1" applyAlignment="1">
      <alignment vertical="top" wrapText="1"/>
    </xf>
    <xf numFmtId="0" fontId="12" fillId="0" borderId="16" xfId="0" applyFont="1" applyBorder="1" applyAlignment="1">
      <alignment horizontal="left" wrapText="1"/>
    </xf>
    <xf numFmtId="0" fontId="1" fillId="0" borderId="17" xfId="0" applyFont="1" applyBorder="1" applyAlignment="1">
      <alignment wrapText="1"/>
    </xf>
    <xf numFmtId="0" fontId="3" fillId="0" borderId="16" xfId="0" applyFont="1" applyBorder="1" applyAlignment="1">
      <alignment wrapText="1"/>
    </xf>
    <xf numFmtId="1" fontId="0" fillId="2" borderId="1" xfId="0" applyNumberFormat="1" applyFill="1" applyBorder="1" applyAlignment="1" applyProtection="1">
      <alignment wrapText="1"/>
      <protection locked="0"/>
    </xf>
    <xf numFmtId="0" fontId="21" fillId="0" borderId="0" xfId="0" applyFont="1" applyAlignment="1">
      <alignment wrapText="1"/>
    </xf>
    <xf numFmtId="0" fontId="12" fillId="0" borderId="16" xfId="0" applyFont="1" applyBorder="1" applyAlignment="1">
      <alignment wrapText="1"/>
    </xf>
    <xf numFmtId="43" fontId="0" fillId="0" borderId="0" xfId="0" applyNumberFormat="1" applyAlignment="1">
      <alignment horizontal="center" wrapText="1"/>
    </xf>
    <xf numFmtId="4" fontId="0" fillId="2" borderId="10" xfId="0" applyNumberFormat="1" applyFill="1" applyBorder="1" applyAlignment="1" applyProtection="1">
      <alignment wrapText="1"/>
      <protection locked="0"/>
    </xf>
    <xf numFmtId="0" fontId="12" fillId="0" borderId="4" xfId="0" applyFont="1" applyBorder="1" applyAlignment="1">
      <alignment wrapText="1"/>
    </xf>
    <xf numFmtId="0" fontId="12" fillId="0" borderId="9" xfId="0" applyFont="1" applyBorder="1" applyAlignment="1">
      <alignment wrapText="1"/>
    </xf>
    <xf numFmtId="0" fontId="12" fillId="0" borderId="17" xfId="0" applyFont="1" applyBorder="1" applyAlignment="1">
      <alignment horizontal="left" wrapText="1"/>
    </xf>
    <xf numFmtId="0" fontId="12" fillId="0" borderId="0" xfId="0" applyFont="1" applyAlignment="1">
      <alignment horizontal="left" wrapText="1"/>
    </xf>
    <xf numFmtId="3" fontId="3" fillId="10" borderId="6" xfId="0" applyNumberFormat="1" applyFont="1" applyFill="1" applyBorder="1"/>
    <xf numFmtId="3" fontId="3" fillId="10" borderId="11" xfId="0" applyNumberFormat="1" applyFont="1" applyFill="1" applyBorder="1"/>
    <xf numFmtId="0" fontId="8" fillId="0" borderId="0" xfId="0" applyFont="1" applyAlignment="1">
      <alignment wrapText="1"/>
    </xf>
    <xf numFmtId="0" fontId="1" fillId="11" borderId="13" xfId="0" applyFont="1" applyFill="1" applyBorder="1" applyAlignment="1">
      <alignment wrapText="1"/>
    </xf>
    <xf numFmtId="0" fontId="10" fillId="0" borderId="0" xfId="0" applyFont="1"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9" fillId="0" borderId="29" xfId="0" applyFont="1"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5" xfId="0" applyBorder="1" applyAlignment="1" applyProtection="1">
      <alignment horizontal="left" wrapText="1"/>
      <protection locked="0"/>
    </xf>
    <xf numFmtId="0" fontId="3" fillId="0" borderId="0" xfId="0" applyFont="1" applyAlignment="1" applyProtection="1">
      <alignment vertical="top" wrapText="1"/>
      <protection locked="0"/>
    </xf>
    <xf numFmtId="0" fontId="0" fillId="0" borderId="0" xfId="0" applyAlignment="1" applyProtection="1">
      <alignment horizontal="left" wrapText="1"/>
      <protection locked="0"/>
    </xf>
    <xf numFmtId="0" fontId="12" fillId="0" borderId="4" xfId="0" applyFont="1" applyBorder="1" applyAlignment="1" applyProtection="1">
      <alignment wrapText="1"/>
      <protection locked="0"/>
    </xf>
    <xf numFmtId="3" fontId="3" fillId="10" borderId="6" xfId="0" applyNumberFormat="1" applyFont="1" applyFill="1" applyBorder="1" applyAlignment="1" applyProtection="1">
      <alignment wrapText="1"/>
      <protection locked="0"/>
    </xf>
    <xf numFmtId="0" fontId="12" fillId="0" borderId="9" xfId="0" applyFont="1" applyBorder="1" applyAlignment="1" applyProtection="1">
      <alignment wrapText="1"/>
      <protection locked="0"/>
    </xf>
    <xf numFmtId="3" fontId="3" fillId="10" borderId="11" xfId="0" applyNumberFormat="1" applyFont="1" applyFill="1" applyBorder="1" applyAlignment="1" applyProtection="1">
      <alignment wrapText="1"/>
      <protection locked="0"/>
    </xf>
    <xf numFmtId="0" fontId="12" fillId="0" borderId="0" xfId="0" applyFont="1" applyAlignment="1" applyProtection="1">
      <alignment wrapText="1"/>
      <protection locked="0"/>
    </xf>
    <xf numFmtId="0" fontId="11" fillId="0" borderId="0" xfId="0" applyFont="1" applyAlignment="1" applyProtection="1">
      <alignment wrapText="1"/>
      <protection locked="0"/>
    </xf>
    <xf numFmtId="0" fontId="23" fillId="0" borderId="0" xfId="0" applyFont="1" applyAlignment="1" applyProtection="1">
      <alignment wrapText="1"/>
      <protection locked="0"/>
    </xf>
    <xf numFmtId="0" fontId="24" fillId="0" borderId="0" xfId="0" applyFont="1" applyAlignment="1" applyProtection="1">
      <alignment wrapText="1"/>
      <protection locked="0"/>
    </xf>
    <xf numFmtId="0" fontId="0" fillId="0" borderId="0" xfId="0" quotePrefix="1" applyAlignment="1" applyProtection="1">
      <alignment horizontal="lef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9" fillId="0" borderId="0" xfId="0" applyFont="1" applyAlignment="1" applyProtection="1">
      <alignment horizontal="left" wrapText="1"/>
      <protection locked="0"/>
    </xf>
    <xf numFmtId="1" fontId="3" fillId="10" borderId="1" xfId="0" applyNumberFormat="1" applyFont="1" applyFill="1" applyBorder="1" applyAlignment="1" applyProtection="1">
      <alignment wrapText="1"/>
      <protection locked="0"/>
    </xf>
    <xf numFmtId="0" fontId="0" fillId="0" borderId="30" xfId="0" applyBorder="1" applyAlignment="1" applyProtection="1">
      <alignment wrapText="1"/>
      <protection locked="0"/>
    </xf>
    <xf numFmtId="0" fontId="0" fillId="0" borderId="0" xfId="0" quotePrefix="1" applyAlignment="1" applyProtection="1">
      <alignment wrapText="1"/>
      <protection locked="0"/>
    </xf>
    <xf numFmtId="0" fontId="0" fillId="0" borderId="18" xfId="0" applyBorder="1" applyAlignment="1" applyProtection="1">
      <alignment wrapText="1"/>
      <protection locked="0"/>
    </xf>
    <xf numFmtId="0" fontId="0" fillId="0" borderId="19" xfId="0" applyBorder="1" applyAlignment="1" applyProtection="1">
      <alignment wrapText="1"/>
      <protection locked="0"/>
    </xf>
    <xf numFmtId="0" fontId="0" fillId="0" borderId="0" xfId="0" applyAlignment="1" applyProtection="1">
      <alignment vertical="top" wrapText="1"/>
      <protection locked="0"/>
    </xf>
    <xf numFmtId="0" fontId="1" fillId="0" borderId="0" xfId="0" applyFont="1" applyAlignment="1" applyProtection="1">
      <alignment wrapText="1"/>
      <protection locked="0"/>
    </xf>
    <xf numFmtId="0" fontId="3" fillId="0" borderId="0" xfId="0" applyFont="1" applyAlignment="1" applyProtection="1">
      <alignment wrapText="1"/>
      <protection locked="0"/>
    </xf>
    <xf numFmtId="0" fontId="17" fillId="0" borderId="0" xfId="0" applyFont="1" applyAlignment="1" applyProtection="1">
      <alignment wrapText="1"/>
      <protection locked="0"/>
    </xf>
    <xf numFmtId="43" fontId="1" fillId="0" borderId="0" xfId="0" applyNumberFormat="1" applyFont="1" applyAlignment="1" applyProtection="1">
      <alignment wrapText="1"/>
      <protection locked="0"/>
    </xf>
    <xf numFmtId="43" fontId="0" fillId="0" borderId="0" xfId="1" applyFont="1" applyFill="1" applyBorder="1" applyAlignment="1" applyProtection="1">
      <alignment wrapText="1"/>
      <protection locked="0"/>
    </xf>
    <xf numFmtId="2" fontId="0" fillId="0" borderId="0" xfId="0" applyNumberFormat="1" applyAlignment="1" applyProtection="1">
      <alignment wrapText="1"/>
      <protection locked="0"/>
    </xf>
    <xf numFmtId="0" fontId="14" fillId="0" borderId="0" xfId="0" applyFont="1" applyAlignment="1" applyProtection="1">
      <alignment wrapText="1"/>
      <protection locked="0"/>
    </xf>
    <xf numFmtId="164" fontId="13" fillId="0" borderId="0" xfId="2" applyNumberFormat="1" applyFont="1" applyFill="1" applyBorder="1" applyAlignment="1" applyProtection="1">
      <alignment wrapText="1"/>
      <protection locked="0"/>
    </xf>
    <xf numFmtId="0" fontId="15" fillId="0" borderId="0" xfId="0" applyFont="1" applyAlignment="1" applyProtection="1">
      <alignment horizontal="center" wrapText="1"/>
      <protection locked="0"/>
    </xf>
    <xf numFmtId="0" fontId="6" fillId="0" borderId="0" xfId="0" applyFont="1" applyAlignment="1" applyProtection="1">
      <alignment wrapText="1"/>
      <protection locked="0"/>
    </xf>
    <xf numFmtId="4" fontId="3" fillId="0" borderId="0" xfId="0" applyNumberFormat="1" applyFont="1" applyAlignment="1" applyProtection="1">
      <alignment wrapText="1"/>
      <protection locked="0"/>
    </xf>
    <xf numFmtId="0" fontId="13" fillId="0" borderId="0" xfId="0" applyFont="1" applyAlignment="1" applyProtection="1">
      <alignment wrapText="1"/>
      <protection locked="0"/>
    </xf>
    <xf numFmtId="1" fontId="0" fillId="0" borderId="1" xfId="0" applyNumberFormat="1" applyBorder="1" applyAlignment="1">
      <alignment wrapText="1"/>
    </xf>
    <xf numFmtId="0" fontId="0" fillId="0" borderId="1" xfId="0" applyBorder="1" applyAlignment="1">
      <alignment wrapText="1"/>
    </xf>
    <xf numFmtId="1" fontId="0" fillId="0" borderId="8" xfId="1" applyNumberFormat="1" applyFont="1" applyBorder="1" applyAlignment="1" applyProtection="1">
      <alignment wrapText="1"/>
    </xf>
    <xf numFmtId="2" fontId="0" fillId="0" borderId="1" xfId="0" applyNumberFormat="1" applyBorder="1" applyAlignment="1">
      <alignment wrapText="1"/>
    </xf>
    <xf numFmtId="1" fontId="0" fillId="0" borderId="20" xfId="0" applyNumberFormat="1" applyBorder="1" applyAlignment="1">
      <alignment wrapText="1"/>
    </xf>
    <xf numFmtId="41" fontId="1" fillId="0" borderId="8" xfId="0" applyNumberFormat="1"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6" fillId="0" borderId="5" xfId="0" applyFont="1" applyBorder="1" applyAlignment="1">
      <alignment wrapText="1"/>
    </xf>
    <xf numFmtId="0" fontId="1" fillId="0" borderId="6" xfId="0" applyFont="1" applyBorder="1" applyAlignment="1">
      <alignment wrapText="1"/>
    </xf>
    <xf numFmtId="0" fontId="0" fillId="0" borderId="9" xfId="0" applyBorder="1" applyAlignment="1">
      <alignment wrapText="1"/>
    </xf>
    <xf numFmtId="0" fontId="0" fillId="0" borderId="10" xfId="0" applyBorder="1" applyAlignment="1">
      <alignment wrapText="1"/>
    </xf>
    <xf numFmtId="0" fontId="20" fillId="0" borderId="5" xfId="0" applyFont="1" applyBorder="1" applyAlignment="1">
      <alignment wrapText="1"/>
    </xf>
    <xf numFmtId="0" fontId="9" fillId="0" borderId="0" xfId="0" applyFont="1" applyAlignment="1">
      <alignment horizontal="center" wrapText="1"/>
    </xf>
    <xf numFmtId="0" fontId="0" fillId="0" borderId="0" xfId="0" applyAlignment="1">
      <alignment horizontal="left" wrapText="1"/>
    </xf>
    <xf numFmtId="0" fontId="1" fillId="11" borderId="23" xfId="0" applyFont="1" applyFill="1" applyBorder="1" applyAlignment="1">
      <alignment horizontal="left" wrapText="1"/>
    </xf>
    <xf numFmtId="0" fontId="1" fillId="11" borderId="24" xfId="0" applyFont="1" applyFill="1" applyBorder="1" applyAlignment="1">
      <alignment horizontal="left" wrapText="1"/>
    </xf>
    <xf numFmtId="0" fontId="1" fillId="11" borderId="25" xfId="0" applyFont="1" applyFill="1" applyBorder="1" applyAlignment="1">
      <alignment horizontal="left" wrapText="1"/>
    </xf>
    <xf numFmtId="0" fontId="0" fillId="0" borderId="20"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2" fillId="11" borderId="32" xfId="0" applyFont="1" applyFill="1" applyBorder="1" applyAlignment="1">
      <alignment horizontal="left" wrapText="1"/>
    </xf>
    <xf numFmtId="0" fontId="12" fillId="11" borderId="2" xfId="0" applyFont="1" applyFill="1" applyBorder="1" applyAlignment="1">
      <alignment horizontal="left" wrapText="1"/>
    </xf>
    <xf numFmtId="0" fontId="12" fillId="11" borderId="33" xfId="0" applyFont="1" applyFill="1" applyBorder="1" applyAlignment="1">
      <alignment horizontal="left" wrapText="1"/>
    </xf>
    <xf numFmtId="0" fontId="1" fillId="11" borderId="26" xfId="0" applyFont="1" applyFill="1" applyBorder="1" applyAlignment="1">
      <alignment wrapText="1"/>
    </xf>
    <xf numFmtId="0" fontId="1" fillId="11" borderId="27" xfId="0" applyFont="1" applyFill="1" applyBorder="1" applyAlignment="1">
      <alignment wrapText="1"/>
    </xf>
    <xf numFmtId="0" fontId="1" fillId="11" borderId="28" xfId="0" applyFont="1" applyFill="1" applyBorder="1" applyAlignment="1">
      <alignment wrapText="1"/>
    </xf>
    <xf numFmtId="0" fontId="0" fillId="0" borderId="7" xfId="0" applyBorder="1" applyAlignment="1">
      <alignment horizontal="left" wrapText="1"/>
    </xf>
    <xf numFmtId="0" fontId="0" fillId="0" borderId="1" xfId="0" applyBorder="1" applyAlignment="1">
      <alignment horizontal="left" wrapText="1"/>
    </xf>
    <xf numFmtId="0" fontId="15" fillId="7" borderId="23" xfId="0" applyFont="1" applyFill="1" applyBorder="1" applyAlignment="1">
      <alignment horizontal="center" wrapText="1"/>
    </xf>
    <xf numFmtId="0" fontId="15" fillId="7" borderId="24" xfId="0" applyFont="1" applyFill="1" applyBorder="1" applyAlignment="1">
      <alignment horizontal="center" wrapText="1"/>
    </xf>
    <xf numFmtId="0" fontId="15" fillId="7" borderId="25" xfId="0" applyFont="1" applyFill="1" applyBorder="1" applyAlignment="1">
      <alignment horizontal="center" wrapText="1"/>
    </xf>
    <xf numFmtId="4" fontId="0" fillId="2" borderId="34" xfId="0" applyNumberFormat="1" applyFill="1" applyBorder="1" applyAlignment="1" applyProtection="1">
      <alignment horizontal="left" wrapText="1"/>
      <protection locked="0"/>
    </xf>
    <xf numFmtId="4" fontId="0" fillId="2" borderId="35" xfId="0" applyNumberFormat="1" applyFill="1" applyBorder="1" applyAlignment="1" applyProtection="1">
      <alignment horizontal="left" wrapText="1"/>
      <protection locked="0"/>
    </xf>
    <xf numFmtId="4" fontId="0" fillId="2" borderId="36" xfId="0" applyNumberFormat="1" applyFill="1" applyBorder="1" applyAlignment="1" applyProtection="1">
      <alignment horizontal="left" wrapText="1"/>
      <protection locked="0"/>
    </xf>
    <xf numFmtId="4" fontId="0" fillId="2" borderId="20" xfId="0" applyNumberFormat="1" applyFill="1" applyBorder="1" applyAlignment="1" applyProtection="1">
      <alignment horizontal="left" wrapText="1"/>
      <protection locked="0"/>
    </xf>
    <xf numFmtId="4" fontId="0" fillId="2" borderId="2" xfId="0" applyNumberFormat="1" applyFill="1" applyBorder="1" applyAlignment="1" applyProtection="1">
      <alignment horizontal="left" wrapText="1"/>
      <protection locked="0"/>
    </xf>
    <xf numFmtId="4" fontId="0" fillId="2" borderId="3" xfId="0" applyNumberFormat="1" applyFill="1" applyBorder="1" applyAlignment="1" applyProtection="1">
      <alignment horizontal="left" wrapText="1"/>
      <protection locked="0"/>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2" fillId="11" borderId="23" xfId="0" applyFont="1" applyFill="1" applyBorder="1" applyAlignment="1">
      <alignment horizontal="left" wrapText="1"/>
    </xf>
    <xf numFmtId="0" fontId="12" fillId="11" borderId="24" xfId="0" applyFont="1" applyFill="1" applyBorder="1" applyAlignment="1">
      <alignment horizontal="left" wrapText="1"/>
    </xf>
    <xf numFmtId="0" fontId="12" fillId="11" borderId="25" xfId="0" applyFont="1" applyFill="1" applyBorder="1" applyAlignment="1">
      <alignment horizontal="left" wrapText="1"/>
    </xf>
    <xf numFmtId="0" fontId="15" fillId="3" borderId="23" xfId="0" applyFont="1" applyFill="1" applyBorder="1" applyAlignment="1">
      <alignment horizontal="left" wrapText="1"/>
    </xf>
    <xf numFmtId="0" fontId="15" fillId="3" borderId="24" xfId="0" applyFont="1" applyFill="1" applyBorder="1" applyAlignment="1">
      <alignment horizontal="left" wrapText="1"/>
    </xf>
    <xf numFmtId="0" fontId="15" fillId="3" borderId="25" xfId="0" applyFont="1" applyFill="1" applyBorder="1" applyAlignment="1">
      <alignment horizontal="left" wrapText="1"/>
    </xf>
    <xf numFmtId="4" fontId="0" fillId="2" borderId="21" xfId="0" applyNumberFormat="1" applyFill="1" applyBorder="1" applyAlignment="1" applyProtection="1">
      <alignment horizontal="left" vertical="top" wrapText="1"/>
      <protection locked="0"/>
    </xf>
    <xf numFmtId="4" fontId="0" fillId="2" borderId="12" xfId="0" applyNumberFormat="1" applyFill="1" applyBorder="1" applyAlignment="1" applyProtection="1">
      <alignment horizontal="left" vertical="top" wrapText="1"/>
      <protection locked="0"/>
    </xf>
    <xf numFmtId="4" fontId="0" fillId="2" borderId="30" xfId="0" applyNumberFormat="1" applyFill="1" applyBorder="1" applyAlignment="1" applyProtection="1">
      <alignment horizontal="left" vertical="top" wrapText="1"/>
      <protection locked="0"/>
    </xf>
    <xf numFmtId="4" fontId="0" fillId="2" borderId="31" xfId="0" applyNumberFormat="1" applyFill="1" applyBorder="1" applyAlignment="1" applyProtection="1">
      <alignment horizontal="left" vertical="top" wrapText="1"/>
      <protection locked="0"/>
    </xf>
    <xf numFmtId="4" fontId="0" fillId="2" borderId="18" xfId="0" applyNumberFormat="1" applyFill="1" applyBorder="1" applyAlignment="1" applyProtection="1">
      <alignment horizontal="left" vertical="top" wrapText="1"/>
      <protection locked="0"/>
    </xf>
    <xf numFmtId="4" fontId="0" fillId="2" borderId="19" xfId="0" applyNumberFormat="1" applyFill="1" applyBorder="1" applyAlignment="1" applyProtection="1">
      <alignment horizontal="left" vertical="top" wrapText="1"/>
      <protection locked="0"/>
    </xf>
    <xf numFmtId="0" fontId="0" fillId="0" borderId="0" xfId="0" quotePrefix="1" applyAlignment="1">
      <alignment wrapText="1"/>
    </xf>
    <xf numFmtId="0" fontId="15" fillId="6" borderId="23" xfId="0" applyFont="1" applyFill="1" applyBorder="1" applyAlignment="1">
      <alignment horizontal="left" wrapText="1"/>
    </xf>
    <xf numFmtId="0" fontId="15" fillId="6" borderId="24" xfId="0" applyFont="1" applyFill="1" applyBorder="1" applyAlignment="1">
      <alignment horizontal="left" wrapText="1"/>
    </xf>
    <xf numFmtId="0" fontId="15" fillId="6" borderId="25" xfId="0" applyFont="1" applyFill="1" applyBorder="1" applyAlignment="1">
      <alignment horizontal="left" wrapText="1"/>
    </xf>
    <xf numFmtId="0" fontId="0" fillId="0" borderId="0" xfId="0" applyAlignment="1">
      <alignment wrapText="1"/>
    </xf>
    <xf numFmtId="0" fontId="9" fillId="0" borderId="0" xfId="0" applyFont="1" applyAlignment="1">
      <alignment horizontal="center"/>
    </xf>
    <xf numFmtId="0" fontId="12" fillId="11" borderId="7" xfId="0" applyFont="1" applyFill="1" applyBorder="1" applyAlignment="1">
      <alignment horizontal="left" wrapText="1"/>
    </xf>
    <xf numFmtId="0" fontId="12" fillId="11" borderId="1" xfId="0" applyFont="1" applyFill="1" applyBorder="1" applyAlignment="1">
      <alignment horizontal="left" wrapText="1"/>
    </xf>
    <xf numFmtId="0" fontId="12" fillId="11" borderId="8" xfId="0" applyFont="1" applyFill="1" applyBorder="1" applyAlignment="1">
      <alignment horizontal="left" wrapText="1"/>
    </xf>
    <xf numFmtId="0" fontId="0" fillId="0" borderId="0" xfId="0" quotePrefix="1" applyAlignment="1">
      <alignment horizontal="left" wrapText="1"/>
    </xf>
    <xf numFmtId="0" fontId="18" fillId="11" borderId="4" xfId="0" applyFont="1" applyFill="1" applyBorder="1" applyAlignment="1">
      <alignment horizontal="center" wrapText="1"/>
    </xf>
    <xf numFmtId="0" fontId="18" fillId="11" borderId="5" xfId="0" applyFont="1" applyFill="1" applyBorder="1" applyAlignment="1">
      <alignment horizontal="center" wrapText="1"/>
    </xf>
    <xf numFmtId="0" fontId="18" fillId="11" borderId="6" xfId="0" applyFont="1" applyFill="1" applyBorder="1" applyAlignment="1">
      <alignment horizontal="center" wrapText="1"/>
    </xf>
    <xf numFmtId="0" fontId="12" fillId="0" borderId="7" xfId="0" applyFont="1" applyBorder="1" applyAlignment="1">
      <alignment horizontal="left" wrapText="1"/>
    </xf>
    <xf numFmtId="0" fontId="12" fillId="0" borderId="1" xfId="0" applyFont="1" applyBorder="1" applyAlignment="1">
      <alignment horizontal="left"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xf numFmtId="0" fontId="12" fillId="0" borderId="11" xfId="0" applyFont="1" applyBorder="1" applyAlignment="1">
      <alignment horizontal="left" wrapText="1"/>
    </xf>
    <xf numFmtId="0" fontId="9" fillId="0" borderId="18" xfId="0" applyFont="1" applyBorder="1" applyAlignment="1">
      <alignment horizontal="center" wrapText="1"/>
    </xf>
    <xf numFmtId="0" fontId="28" fillId="11" borderId="0" xfId="0" applyFont="1" applyFill="1" applyAlignment="1">
      <alignment wrapText="1"/>
    </xf>
    <xf numFmtId="0" fontId="3" fillId="11" borderId="14" xfId="0" applyFont="1" applyFill="1" applyBorder="1" applyAlignment="1">
      <alignment horizontal="left" wrapText="1"/>
    </xf>
    <xf numFmtId="0" fontId="3" fillId="11" borderId="15" xfId="0" applyFont="1" applyFill="1" applyBorder="1" applyAlignment="1">
      <alignment horizontal="left" wrapText="1"/>
    </xf>
    <xf numFmtId="0" fontId="3" fillId="11" borderId="17" xfId="0" applyFont="1" applyFill="1" applyBorder="1" applyAlignment="1">
      <alignment horizontal="left" wrapText="1"/>
    </xf>
    <xf numFmtId="0" fontId="3" fillId="11" borderId="0" xfId="0" applyFont="1" applyFill="1" applyAlignment="1">
      <alignment horizontal="left" wrapText="1"/>
    </xf>
    <xf numFmtId="0" fontId="3" fillId="11" borderId="16" xfId="0" applyFont="1" applyFill="1" applyBorder="1" applyAlignment="1">
      <alignment horizontal="left" wrapText="1"/>
    </xf>
    <xf numFmtId="0" fontId="3" fillId="11" borderId="22" xfId="0" applyFont="1" applyFill="1" applyBorder="1" applyAlignment="1">
      <alignment horizontal="left" wrapText="1"/>
    </xf>
    <xf numFmtId="0" fontId="3" fillId="11" borderId="18" xfId="0" applyFont="1" applyFill="1" applyBorder="1" applyAlignment="1">
      <alignment horizontal="left" wrapText="1"/>
    </xf>
    <xf numFmtId="0" fontId="3" fillId="11" borderId="19" xfId="0" applyFont="1" applyFill="1" applyBorder="1" applyAlignment="1">
      <alignment horizontal="left" wrapText="1"/>
    </xf>
    <xf numFmtId="0" fontId="15" fillId="5" borderId="23" xfId="0" applyFont="1" applyFill="1" applyBorder="1" applyAlignment="1" applyProtection="1">
      <alignment horizontal="center" wrapText="1"/>
      <protection locked="0"/>
    </xf>
    <xf numFmtId="0" fontId="15" fillId="5" borderId="24" xfId="0" applyFont="1" applyFill="1" applyBorder="1" applyAlignment="1" applyProtection="1">
      <alignment horizontal="center" wrapText="1"/>
      <protection locked="0"/>
    </xf>
    <xf numFmtId="0" fontId="15" fillId="5" borderId="25" xfId="0" applyFont="1" applyFill="1" applyBorder="1" applyAlignment="1" applyProtection="1">
      <alignment horizontal="center" wrapText="1"/>
      <protection locked="0"/>
    </xf>
    <xf numFmtId="0" fontId="15" fillId="7" borderId="4" xfId="0" applyFont="1" applyFill="1" applyBorder="1" applyAlignment="1" applyProtection="1">
      <alignment horizontal="center" wrapText="1"/>
      <protection locked="0"/>
    </xf>
    <xf numFmtId="0" fontId="15" fillId="7" borderId="5" xfId="0" applyFont="1" applyFill="1" applyBorder="1" applyAlignment="1" applyProtection="1">
      <alignment horizontal="center" wrapText="1"/>
      <protection locked="0"/>
    </xf>
    <xf numFmtId="0" fontId="15" fillId="7" borderId="6" xfId="0" applyFont="1" applyFill="1" applyBorder="1" applyAlignment="1" applyProtection="1">
      <alignment horizontal="center" wrapText="1"/>
      <protection locked="0"/>
    </xf>
    <xf numFmtId="0" fontId="9" fillId="0" borderId="0" xfId="0" applyFont="1" applyAlignment="1" applyProtection="1">
      <alignment horizontal="center" wrapText="1"/>
      <protection locked="0"/>
    </xf>
    <xf numFmtId="0" fontId="15" fillId="6" borderId="23" xfId="0" applyFont="1" applyFill="1" applyBorder="1" applyAlignment="1" applyProtection="1">
      <alignment horizontal="center" wrapText="1"/>
      <protection locked="0"/>
    </xf>
    <xf numFmtId="0" fontId="15" fillId="6" borderId="24" xfId="0" applyFont="1" applyFill="1" applyBorder="1" applyAlignment="1" applyProtection="1">
      <alignment horizontal="center" wrapText="1"/>
      <protection locked="0"/>
    </xf>
    <xf numFmtId="0" fontId="15" fillId="6" borderId="25" xfId="0" applyFont="1" applyFill="1" applyBorder="1" applyAlignment="1" applyProtection="1">
      <alignment horizontal="center" wrapText="1"/>
      <protection locked="0"/>
    </xf>
    <xf numFmtId="0" fontId="0" fillId="0" borderId="0" xfId="0" applyAlignment="1" applyProtection="1">
      <alignment horizontal="left" vertical="top" wrapText="1"/>
      <protection locked="0"/>
    </xf>
    <xf numFmtId="0" fontId="9" fillId="0" borderId="18" xfId="0" applyFont="1" applyBorder="1" applyAlignment="1" applyProtection="1">
      <alignment horizontal="center" wrapText="1"/>
      <protection locked="0"/>
    </xf>
    <xf numFmtId="1" fontId="19" fillId="0" borderId="0" xfId="0" applyNumberFormat="1" applyFont="1" applyAlignment="1" applyProtection="1">
      <alignment horizontal="center" wrapText="1"/>
      <protection locked="0"/>
    </xf>
    <xf numFmtId="1" fontId="0" fillId="0" borderId="0" xfId="0" applyNumberFormat="1" applyAlignment="1" applyProtection="1">
      <alignment horizontal="center" wrapText="1"/>
      <protection locked="0"/>
    </xf>
    <xf numFmtId="0" fontId="1" fillId="0" borderId="0" xfId="0" applyFont="1" applyAlignment="1" applyProtection="1">
      <alignment horizontal="left" vertical="top" wrapText="1"/>
      <protection locked="0"/>
    </xf>
    <xf numFmtId="0" fontId="3" fillId="11" borderId="29" xfId="0" applyFont="1" applyFill="1" applyBorder="1" applyAlignment="1" applyProtection="1">
      <alignment horizontal="left" vertical="top" wrapText="1"/>
      <protection locked="0"/>
    </xf>
    <xf numFmtId="0" fontId="3" fillId="11" borderId="14" xfId="0" applyFont="1" applyFill="1" applyBorder="1" applyAlignment="1" applyProtection="1">
      <alignment horizontal="left" vertical="top" wrapText="1"/>
      <protection locked="0"/>
    </xf>
    <xf numFmtId="0" fontId="3" fillId="11" borderId="15" xfId="0" applyFont="1" applyFill="1" applyBorder="1" applyAlignment="1" applyProtection="1">
      <alignment horizontal="left" vertical="top" wrapText="1"/>
      <protection locked="0"/>
    </xf>
    <xf numFmtId="0" fontId="3" fillId="11" borderId="22" xfId="0" applyFont="1" applyFill="1" applyBorder="1" applyAlignment="1" applyProtection="1">
      <alignment horizontal="left" vertical="top" wrapText="1"/>
      <protection locked="0"/>
    </xf>
    <xf numFmtId="0" fontId="3" fillId="11" borderId="18" xfId="0" applyFont="1" applyFill="1" applyBorder="1" applyAlignment="1" applyProtection="1">
      <alignment horizontal="left" vertical="top" wrapText="1"/>
      <protection locked="0"/>
    </xf>
    <xf numFmtId="0" fontId="3" fillId="11" borderId="19" xfId="0" applyFont="1" applyFill="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quotePrefix="1" applyBorder="1" applyAlignment="1" applyProtection="1">
      <alignment horizontal="left" vertical="top" wrapText="1"/>
      <protection locked="0"/>
    </xf>
    <xf numFmtId="0" fontId="0" fillId="0" borderId="0" xfId="0" quotePrefix="1" applyAlignment="1" applyProtection="1">
      <alignment horizontal="left" vertical="top" wrapText="1"/>
      <protection locked="0"/>
    </xf>
    <xf numFmtId="0" fontId="0" fillId="0" borderId="16" xfId="0" quotePrefix="1" applyBorder="1" applyAlignment="1" applyProtection="1">
      <alignment horizontal="left" vertical="top" wrapText="1"/>
      <protection locked="0"/>
    </xf>
    <xf numFmtId="0" fontId="0" fillId="0" borderId="17"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6" xfId="0" applyBorder="1" applyAlignment="1" applyProtection="1">
      <alignment horizontal="left" wrapText="1"/>
      <protection locked="0"/>
    </xf>
    <xf numFmtId="0" fontId="0" fillId="0" borderId="22" xfId="0" quotePrefix="1" applyBorder="1" applyAlignment="1" applyProtection="1">
      <alignment horizontal="left" vertical="top" wrapText="1"/>
      <protection locked="0"/>
    </xf>
    <xf numFmtId="0" fontId="0" fillId="0" borderId="18" xfId="0" quotePrefix="1" applyBorder="1" applyAlignment="1" applyProtection="1">
      <alignment horizontal="left" vertical="top" wrapText="1"/>
      <protection locked="0"/>
    </xf>
    <xf numFmtId="0" fontId="0" fillId="0" borderId="19" xfId="0" quotePrefix="1" applyBorder="1" applyAlignment="1" applyProtection="1">
      <alignment horizontal="left" vertical="top" wrapText="1"/>
      <protection locked="0"/>
    </xf>
    <xf numFmtId="0" fontId="0" fillId="0" borderId="0" xfId="0" quotePrefix="1" applyAlignment="1" applyProtection="1">
      <alignment horizontal="left" wrapText="1"/>
      <protection locked="0"/>
    </xf>
    <xf numFmtId="0" fontId="26" fillId="0" borderId="1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15" fillId="3" borderId="23" xfId="0" applyFont="1" applyFill="1" applyBorder="1" applyAlignment="1" applyProtection="1">
      <alignment horizontal="center" wrapText="1"/>
      <protection locked="0"/>
    </xf>
    <xf numFmtId="0" fontId="15" fillId="3" borderId="24" xfId="0" applyFont="1" applyFill="1" applyBorder="1" applyAlignment="1" applyProtection="1">
      <alignment horizontal="center" wrapText="1"/>
      <protection locked="0"/>
    </xf>
    <xf numFmtId="0" fontId="15" fillId="3" borderId="25" xfId="0" applyFont="1" applyFill="1" applyBorder="1" applyAlignment="1" applyProtection="1">
      <alignment horizontal="center" wrapText="1"/>
      <protection locked="0"/>
    </xf>
    <xf numFmtId="0" fontId="15" fillId="8" borderId="23" xfId="0" applyFont="1" applyFill="1" applyBorder="1" applyAlignment="1" applyProtection="1">
      <alignment horizontal="center" wrapText="1"/>
      <protection locked="0"/>
    </xf>
    <xf numFmtId="0" fontId="15" fillId="8" borderId="24" xfId="0" applyFont="1" applyFill="1" applyBorder="1" applyAlignment="1" applyProtection="1">
      <alignment horizontal="center" wrapText="1"/>
      <protection locked="0"/>
    </xf>
    <xf numFmtId="0" fontId="15" fillId="8" borderId="25" xfId="0" applyFont="1" applyFill="1" applyBorder="1" applyAlignment="1" applyProtection="1">
      <alignment horizontal="center" wrapText="1"/>
      <protection locked="0"/>
    </xf>
    <xf numFmtId="0" fontId="15" fillId="12" borderId="23" xfId="0" applyFont="1" applyFill="1" applyBorder="1" applyAlignment="1" applyProtection="1">
      <alignment horizontal="center" wrapText="1"/>
      <protection locked="0"/>
    </xf>
    <xf numFmtId="0" fontId="15" fillId="12" borderId="24" xfId="0" applyFont="1" applyFill="1" applyBorder="1" applyAlignment="1" applyProtection="1">
      <alignment horizontal="center" wrapText="1"/>
      <protection locked="0"/>
    </xf>
    <xf numFmtId="0" fontId="15" fillId="12" borderId="25" xfId="0" applyFont="1" applyFill="1" applyBorder="1" applyAlignment="1" applyProtection="1">
      <alignment horizontal="center" wrapText="1"/>
      <protection locked="0"/>
    </xf>
    <xf numFmtId="0" fontId="15" fillId="4" borderId="23" xfId="0" applyFont="1" applyFill="1" applyBorder="1" applyAlignment="1" applyProtection="1">
      <alignment horizontal="center" wrapText="1"/>
      <protection locked="0"/>
    </xf>
    <xf numFmtId="0" fontId="15" fillId="4" borderId="24" xfId="0" applyFont="1" applyFill="1" applyBorder="1" applyAlignment="1" applyProtection="1">
      <alignment horizontal="center" wrapText="1"/>
      <protection locked="0"/>
    </xf>
    <xf numFmtId="0" fontId="15" fillId="4" borderId="25" xfId="0" applyFont="1" applyFill="1" applyBorder="1" applyAlignment="1" applyProtection="1">
      <alignment horizontal="center" wrapText="1"/>
      <protection locked="0"/>
    </xf>
    <xf numFmtId="0" fontId="15" fillId="9" borderId="23" xfId="0" applyFont="1" applyFill="1" applyBorder="1" applyAlignment="1" applyProtection="1">
      <alignment horizontal="center" wrapText="1"/>
      <protection locked="0"/>
    </xf>
    <xf numFmtId="0" fontId="15" fillId="9" borderId="24" xfId="0" applyFont="1" applyFill="1" applyBorder="1" applyAlignment="1" applyProtection="1">
      <alignment horizontal="center" wrapText="1"/>
      <protection locked="0"/>
    </xf>
    <xf numFmtId="0" fontId="15" fillId="9" borderId="25" xfId="0" applyFont="1" applyFill="1" applyBorder="1" applyAlignment="1" applyProtection="1">
      <alignment horizontal="center" wrapText="1"/>
      <protection locked="0"/>
    </xf>
    <xf numFmtId="0" fontId="15" fillId="14" borderId="23" xfId="0" applyFont="1" applyFill="1" applyBorder="1" applyAlignment="1" applyProtection="1">
      <alignment horizontal="center" wrapText="1"/>
      <protection locked="0"/>
    </xf>
    <xf numFmtId="0" fontId="15" fillId="14" borderId="24" xfId="0" applyFont="1" applyFill="1" applyBorder="1" applyAlignment="1" applyProtection="1">
      <alignment horizontal="center" wrapText="1"/>
      <protection locked="0"/>
    </xf>
    <xf numFmtId="0" fontId="15" fillId="14" borderId="25" xfId="0" applyFont="1" applyFill="1" applyBorder="1" applyAlignment="1" applyProtection="1">
      <alignment horizontal="center" wrapText="1"/>
      <protection locked="0"/>
    </xf>
    <xf numFmtId="0" fontId="15" fillId="13" borderId="23" xfId="0" applyFont="1" applyFill="1" applyBorder="1" applyAlignment="1" applyProtection="1">
      <alignment horizontal="center" wrapText="1"/>
      <protection locked="0"/>
    </xf>
    <xf numFmtId="0" fontId="15" fillId="13" borderId="24" xfId="0" applyFont="1" applyFill="1" applyBorder="1" applyAlignment="1" applyProtection="1">
      <alignment horizontal="center" wrapText="1"/>
      <protection locked="0"/>
    </xf>
    <xf numFmtId="0" fontId="15" fillId="13" borderId="25" xfId="0" applyFont="1" applyFill="1" applyBorder="1" applyAlignment="1" applyProtection="1">
      <alignment horizontal="center" wrapText="1"/>
      <protection locked="0"/>
    </xf>
  </cellXfs>
  <cellStyles count="5">
    <cellStyle name="Comma" xfId="1" builtinId="3"/>
    <cellStyle name="Comma 2" xfId="3" xr:uid="{1D57614E-A8D9-424B-B8CA-A22D49865CE6}"/>
    <cellStyle name="Currency" xfId="2" builtinId="4"/>
    <cellStyle name="Currency 2" xfId="4" xr:uid="{E79C972C-446E-44A8-87F6-F2B08401575B}"/>
    <cellStyle name="Normal" xfId="0" builtinId="0"/>
  </cellStyles>
  <dxfs count="4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14</xdr:row>
          <xdr:rowOff>28575</xdr:rowOff>
        </xdr:from>
        <xdr:to>
          <xdr:col>1</xdr:col>
          <xdr:colOff>419100</xdr:colOff>
          <xdr:row>14</xdr:row>
          <xdr:rowOff>219075</xdr:rowOff>
        </xdr:to>
        <xdr:sp macro="" textlink="">
          <xdr:nvSpPr>
            <xdr:cNvPr id="5127" name="Check Box 7" descr="Check box"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0</xdr:rowOff>
        </xdr:from>
        <xdr:to>
          <xdr:col>1</xdr:col>
          <xdr:colOff>419100</xdr:colOff>
          <xdr:row>15</xdr:row>
          <xdr:rowOff>200025</xdr:rowOff>
        </xdr:to>
        <xdr:sp macro="" textlink="">
          <xdr:nvSpPr>
            <xdr:cNvPr id="5128" name="Check Box 8" descr="Check box"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16</xdr:row>
          <xdr:rowOff>28575</xdr:rowOff>
        </xdr:from>
        <xdr:to>
          <xdr:col>1</xdr:col>
          <xdr:colOff>419100</xdr:colOff>
          <xdr:row>16</xdr:row>
          <xdr:rowOff>209550</xdr:rowOff>
        </xdr:to>
        <xdr:sp macro="" textlink="">
          <xdr:nvSpPr>
            <xdr:cNvPr id="5130" name="Check Box 10" descr="Check 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238125</xdr:colOff>
      <xdr:row>0</xdr:row>
      <xdr:rowOff>28575</xdr:rowOff>
    </xdr:from>
    <xdr:to>
      <xdr:col>11</xdr:col>
      <xdr:colOff>590551</xdr:colOff>
      <xdr:row>3</xdr:row>
      <xdr:rowOff>86482</xdr:rowOff>
    </xdr:to>
    <xdr:pic>
      <xdr:nvPicPr>
        <xdr:cNvPr id="3" name="Picture 2" descr="Australian Government | Department of Industry, Science and Resources | Department of Climate Change, Energy, the Environment and Wat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28575"/>
          <a:ext cx="2790826" cy="70878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314326</xdr:colOff>
      <xdr:row>8</xdr:row>
      <xdr:rowOff>131234</xdr:rowOff>
    </xdr:from>
    <xdr:to>
      <xdr:col>4</xdr:col>
      <xdr:colOff>587375</xdr:colOff>
      <xdr:row>11</xdr:row>
      <xdr:rowOff>85725</xdr:rowOff>
    </xdr:to>
    <xdr:sp macro="" textlink="">
      <xdr:nvSpPr>
        <xdr:cNvPr id="2" name="Arrow: Down 3">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SpPr/>
      </xdr:nvSpPr>
      <xdr:spPr>
        <a:xfrm>
          <a:off x="4724401" y="4779434"/>
          <a:ext cx="273049" cy="849841"/>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60EF4-3BF7-4171-802F-B6437B9D0472}">
  <sheetPr>
    <tabColor theme="8" tint="0.79998168889431442"/>
  </sheetPr>
  <dimension ref="A1:L19"/>
  <sheetViews>
    <sheetView workbookViewId="0">
      <selection activeCell="A2" sqref="A2"/>
    </sheetView>
  </sheetViews>
  <sheetFormatPr defaultColWidth="8.7109375" defaultRowHeight="15" x14ac:dyDescent="0.25"/>
  <cols>
    <col min="1" max="1" width="26.5703125" style="2" customWidth="1"/>
    <col min="2" max="2" width="10.28515625" style="2" customWidth="1"/>
    <col min="3" max="16384" width="8.7109375" style="2"/>
  </cols>
  <sheetData>
    <row r="1" spans="1:12" ht="21" x14ac:dyDescent="0.35">
      <c r="A1" s="99" t="s">
        <v>0</v>
      </c>
      <c r="B1" s="99"/>
      <c r="C1" s="99"/>
      <c r="D1" s="99"/>
      <c r="E1" s="99"/>
      <c r="F1" s="99"/>
      <c r="G1" s="99"/>
    </row>
    <row r="5" spans="1:12" ht="16.5" thickBot="1" x14ac:dyDescent="0.3">
      <c r="A5" s="44"/>
      <c r="B5" s="11"/>
    </row>
    <row r="6" spans="1:12" ht="15.75" thickBot="1" x14ac:dyDescent="0.3">
      <c r="A6" s="45" t="s">
        <v>1</v>
      </c>
      <c r="B6" s="11"/>
      <c r="C6" s="11"/>
      <c r="D6" s="11"/>
      <c r="E6" s="11"/>
      <c r="F6" s="11"/>
      <c r="G6" s="11"/>
      <c r="H6" s="11"/>
      <c r="I6" s="11"/>
      <c r="J6" s="11"/>
      <c r="K6" s="11"/>
      <c r="L6" s="11"/>
    </row>
    <row r="7" spans="1:12" ht="116.45" customHeight="1" thickBot="1" x14ac:dyDescent="0.3">
      <c r="A7" s="101" t="s">
        <v>134</v>
      </c>
      <c r="B7" s="102"/>
      <c r="C7" s="102"/>
      <c r="D7" s="102"/>
      <c r="E7" s="102"/>
      <c r="F7" s="102"/>
      <c r="G7" s="102"/>
      <c r="H7" s="102"/>
      <c r="I7" s="102"/>
      <c r="J7" s="102"/>
      <c r="K7" s="102"/>
      <c r="L7" s="103"/>
    </row>
    <row r="9" spans="1:12" ht="47.25" x14ac:dyDescent="0.25">
      <c r="A9" s="44" t="s">
        <v>2</v>
      </c>
      <c r="C9" s="46"/>
      <c r="D9" s="46"/>
      <c r="E9" s="46"/>
      <c r="F9" s="46"/>
      <c r="G9" s="46"/>
      <c r="H9" s="46"/>
      <c r="I9" s="46"/>
      <c r="J9" s="46"/>
      <c r="K9" s="46"/>
      <c r="L9" s="46"/>
    </row>
    <row r="10" spans="1:12" ht="24" customHeight="1" x14ac:dyDescent="0.25">
      <c r="A10" s="12" t="s">
        <v>3</v>
      </c>
      <c r="B10" s="104" t="s">
        <v>4</v>
      </c>
      <c r="C10" s="105"/>
      <c r="D10" s="105"/>
      <c r="E10" s="105"/>
      <c r="F10" s="105"/>
      <c r="G10" s="105"/>
      <c r="H10" s="105"/>
      <c r="I10" s="106"/>
      <c r="J10" s="46"/>
      <c r="K10" s="46"/>
      <c r="L10" s="46"/>
    </row>
    <row r="11" spans="1:12" ht="34.5" customHeight="1" x14ac:dyDescent="0.25">
      <c r="A11" s="13" t="s">
        <v>5</v>
      </c>
      <c r="B11" s="104" t="s">
        <v>6</v>
      </c>
      <c r="C11" s="105"/>
      <c r="D11" s="105"/>
      <c r="E11" s="105"/>
      <c r="F11" s="105"/>
      <c r="G11" s="105"/>
      <c r="H11" s="105"/>
      <c r="I11" s="106"/>
      <c r="J11" s="46"/>
      <c r="K11" s="46"/>
      <c r="L11" s="46"/>
    </row>
    <row r="12" spans="1:12" ht="32.25" customHeight="1" x14ac:dyDescent="0.25">
      <c r="A12" s="14" t="s">
        <v>7</v>
      </c>
      <c r="B12" s="104" t="s">
        <v>8</v>
      </c>
      <c r="C12" s="105"/>
      <c r="D12" s="105"/>
      <c r="E12" s="105"/>
      <c r="F12" s="105"/>
      <c r="G12" s="105"/>
      <c r="H12" s="105"/>
      <c r="I12" s="106"/>
      <c r="J12" s="46"/>
      <c r="K12" s="46"/>
      <c r="L12" s="46"/>
    </row>
    <row r="13" spans="1:12" ht="15.75" x14ac:dyDescent="0.25">
      <c r="A13" s="46"/>
      <c r="B13" s="46"/>
      <c r="C13" s="46"/>
      <c r="D13" s="46"/>
      <c r="E13" s="46"/>
      <c r="F13" s="46"/>
      <c r="G13" s="46"/>
      <c r="H13" s="46"/>
      <c r="I13" s="46"/>
      <c r="J13" s="46"/>
      <c r="K13" s="46"/>
      <c r="L13" s="46"/>
    </row>
    <row r="14" spans="1:12" ht="15.75" x14ac:dyDescent="0.25">
      <c r="A14" s="44" t="s">
        <v>9</v>
      </c>
      <c r="B14" s="44" t="s">
        <v>10</v>
      </c>
      <c r="C14" s="46"/>
      <c r="D14" s="46"/>
      <c r="E14" s="46"/>
      <c r="F14" s="46"/>
      <c r="G14" s="46"/>
    </row>
    <row r="15" spans="1:12" s="24" customFormat="1" ht="36.6" customHeight="1" x14ac:dyDescent="0.25">
      <c r="A15" s="47">
        <v>1</v>
      </c>
      <c r="C15" s="100" t="s">
        <v>11</v>
      </c>
      <c r="D15" s="100"/>
      <c r="E15" s="100"/>
      <c r="F15" s="100"/>
      <c r="G15" s="100"/>
      <c r="H15" s="100"/>
      <c r="I15" s="100"/>
    </row>
    <row r="16" spans="1:12" s="24" customFormat="1" ht="36.6" customHeight="1" x14ac:dyDescent="0.25">
      <c r="A16" s="47">
        <v>2</v>
      </c>
      <c r="C16" s="100" t="s">
        <v>12</v>
      </c>
      <c r="D16" s="100"/>
      <c r="E16" s="100"/>
      <c r="F16" s="100"/>
      <c r="G16" s="100"/>
      <c r="H16" s="100"/>
      <c r="I16" s="100"/>
    </row>
    <row r="17" spans="1:12" s="24" customFormat="1" ht="44.45" customHeight="1" x14ac:dyDescent="0.25">
      <c r="A17" s="48">
        <v>3</v>
      </c>
      <c r="C17" s="100" t="s">
        <v>137</v>
      </c>
      <c r="D17" s="100"/>
      <c r="E17" s="100"/>
      <c r="F17" s="100"/>
      <c r="G17" s="100"/>
      <c r="H17" s="100"/>
      <c r="I17" s="100"/>
    </row>
    <row r="18" spans="1:12" x14ac:dyDescent="0.25">
      <c r="C18" s="100"/>
      <c r="D18" s="100"/>
      <c r="E18" s="100"/>
      <c r="F18" s="100"/>
      <c r="G18" s="100"/>
      <c r="H18" s="100"/>
      <c r="I18" s="100"/>
      <c r="J18" s="100"/>
      <c r="K18" s="100"/>
      <c r="L18" s="100"/>
    </row>
    <row r="19" spans="1:12" ht="30.75" customHeight="1" x14ac:dyDescent="0.25"/>
  </sheetData>
  <mergeCells count="9">
    <mergeCell ref="A1:G1"/>
    <mergeCell ref="C15:I15"/>
    <mergeCell ref="C16:I16"/>
    <mergeCell ref="C17:I17"/>
    <mergeCell ref="C18:L18"/>
    <mergeCell ref="A7:L7"/>
    <mergeCell ref="B10:I10"/>
    <mergeCell ref="B11:I11"/>
    <mergeCell ref="B12:I12"/>
  </mergeCell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ltText="Check box">
                <anchor moveWithCells="1">
                  <from>
                    <xdr:col>1</xdr:col>
                    <xdr:colOff>180975</xdr:colOff>
                    <xdr:row>14</xdr:row>
                    <xdr:rowOff>28575</xdr:rowOff>
                  </from>
                  <to>
                    <xdr:col>1</xdr:col>
                    <xdr:colOff>419100</xdr:colOff>
                    <xdr:row>14</xdr:row>
                    <xdr:rowOff>219075</xdr:rowOff>
                  </to>
                </anchor>
              </controlPr>
            </control>
          </mc:Choice>
        </mc:AlternateContent>
        <mc:AlternateContent xmlns:mc="http://schemas.openxmlformats.org/markup-compatibility/2006">
          <mc:Choice Requires="x14">
            <control shapeId="5128" r:id="rId5" name="Check Box 8">
              <controlPr defaultSize="0" autoFill="0" autoLine="0" autoPict="0" altText="Check box">
                <anchor moveWithCells="1">
                  <from>
                    <xdr:col>1</xdr:col>
                    <xdr:colOff>180975</xdr:colOff>
                    <xdr:row>15</xdr:row>
                    <xdr:rowOff>0</xdr:rowOff>
                  </from>
                  <to>
                    <xdr:col>1</xdr:col>
                    <xdr:colOff>419100</xdr:colOff>
                    <xdr:row>15</xdr:row>
                    <xdr:rowOff>200025</xdr:rowOff>
                  </to>
                </anchor>
              </controlPr>
            </control>
          </mc:Choice>
        </mc:AlternateContent>
        <mc:AlternateContent xmlns:mc="http://schemas.openxmlformats.org/markup-compatibility/2006">
          <mc:Choice Requires="x14">
            <control shapeId="5130" r:id="rId6" name="Check Box 10">
              <controlPr defaultSize="0" autoFill="0" autoLine="0" autoPict="0" altText="Check box">
                <anchor moveWithCells="1">
                  <from>
                    <xdr:col>1</xdr:col>
                    <xdr:colOff>180975</xdr:colOff>
                    <xdr:row>16</xdr:row>
                    <xdr:rowOff>28575</xdr:rowOff>
                  </from>
                  <to>
                    <xdr:col>1</xdr:col>
                    <xdr:colOff>419100</xdr:colOff>
                    <xdr:row>16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905C-0EE8-44B0-B456-177A2A2FE8DD}">
  <sheetPr>
    <tabColor theme="9" tint="0.79998168889431442"/>
  </sheetPr>
  <dimension ref="A1:P116"/>
  <sheetViews>
    <sheetView zoomScaleNormal="100" workbookViewId="0">
      <selection sqref="A1:I1"/>
    </sheetView>
  </sheetViews>
  <sheetFormatPr defaultColWidth="8.7109375" defaultRowHeight="15" x14ac:dyDescent="0.25"/>
  <cols>
    <col min="1" max="1" width="24.42578125" style="2" customWidth="1"/>
    <col min="2" max="2" width="20.140625" style="2" customWidth="1"/>
    <col min="3" max="3" width="12.85546875" style="2" customWidth="1"/>
    <col min="4" max="4" width="13.42578125" style="2" customWidth="1"/>
    <col min="5" max="5" width="11.140625" style="2" customWidth="1"/>
    <col min="6" max="6" width="13.85546875" style="2" customWidth="1"/>
    <col min="7" max="7" width="11.140625" style="2" customWidth="1"/>
    <col min="8" max="8" width="20.140625" style="2" customWidth="1"/>
    <col min="9" max="9" width="19.42578125" style="2" customWidth="1"/>
    <col min="10" max="10" width="5.140625" style="2" customWidth="1"/>
    <col min="11" max="15" width="8.7109375" style="2"/>
    <col min="16" max="16" width="68" style="2" customWidth="1"/>
    <col min="17" max="16384" width="8.7109375" style="2"/>
  </cols>
  <sheetData>
    <row r="1" spans="1:16" ht="23.45" customHeight="1" x14ac:dyDescent="0.35">
      <c r="A1" s="143" t="s">
        <v>13</v>
      </c>
      <c r="B1" s="143"/>
      <c r="C1" s="143"/>
      <c r="D1" s="143"/>
      <c r="E1" s="143"/>
      <c r="F1" s="143"/>
      <c r="G1" s="143"/>
      <c r="H1" s="143"/>
      <c r="I1" s="143"/>
      <c r="K1" s="26"/>
      <c r="L1" s="24"/>
      <c r="M1" s="24"/>
      <c r="N1" s="24"/>
      <c r="O1" s="24"/>
      <c r="P1" s="24"/>
    </row>
    <row r="2" spans="1:16" ht="18.75" customHeight="1" thickBot="1" x14ac:dyDescent="0.4">
      <c r="A2" s="157"/>
      <c r="B2" s="157"/>
      <c r="C2" s="157"/>
      <c r="D2" s="157"/>
      <c r="E2" s="157"/>
      <c r="F2" s="157"/>
      <c r="G2" s="157"/>
      <c r="H2" s="157"/>
      <c r="I2" s="157"/>
      <c r="K2" s="142"/>
      <c r="L2" s="142"/>
      <c r="M2" s="142"/>
      <c r="N2" s="142"/>
      <c r="O2" s="142"/>
      <c r="P2" s="142"/>
    </row>
    <row r="3" spans="1:16" ht="34.5" customHeight="1" x14ac:dyDescent="0.25">
      <c r="A3" s="158" t="s">
        <v>136</v>
      </c>
      <c r="B3" s="159"/>
      <c r="C3" s="159"/>
      <c r="D3" s="159"/>
      <c r="E3" s="159"/>
      <c r="F3" s="159"/>
      <c r="G3" s="159"/>
      <c r="H3" s="159"/>
      <c r="I3" s="160"/>
    </row>
    <row r="4" spans="1:16" ht="18.75" customHeight="1" x14ac:dyDescent="0.25">
      <c r="A4" s="161"/>
      <c r="B4" s="162"/>
      <c r="C4" s="162"/>
      <c r="D4" s="162"/>
      <c r="E4" s="162"/>
      <c r="F4" s="162"/>
      <c r="G4" s="162"/>
      <c r="H4" s="162"/>
      <c r="I4" s="163"/>
    </row>
    <row r="5" spans="1:16" ht="29.45" customHeight="1" thickBot="1" x14ac:dyDescent="0.3">
      <c r="A5" s="164"/>
      <c r="B5" s="165"/>
      <c r="C5" s="165"/>
      <c r="D5" s="165"/>
      <c r="E5" s="165"/>
      <c r="F5" s="165"/>
      <c r="G5" s="165"/>
      <c r="H5" s="165"/>
      <c r="I5" s="166"/>
    </row>
    <row r="6" spans="1:16" ht="53.45" customHeight="1" thickBot="1" x14ac:dyDescent="0.4">
      <c r="A6" s="34"/>
      <c r="B6" s="34"/>
      <c r="C6" s="34"/>
      <c r="D6" s="34"/>
      <c r="E6" s="34"/>
      <c r="F6" s="34"/>
      <c r="G6" s="34"/>
      <c r="H6" s="34"/>
      <c r="I6" s="34"/>
    </row>
    <row r="7" spans="1:16" ht="23.25" x14ac:dyDescent="0.35">
      <c r="A7" s="148" t="s">
        <v>14</v>
      </c>
      <c r="B7" s="149"/>
      <c r="C7" s="149"/>
      <c r="D7" s="149"/>
      <c r="E7" s="149"/>
      <c r="F7" s="149"/>
      <c r="G7" s="149"/>
      <c r="H7" s="149"/>
      <c r="I7" s="150"/>
      <c r="K7" s="142"/>
      <c r="L7" s="142"/>
      <c r="M7" s="142"/>
      <c r="N7" s="142"/>
      <c r="O7" s="142"/>
      <c r="P7" s="142"/>
    </row>
    <row r="8" spans="1:16" ht="45.75" customHeight="1" x14ac:dyDescent="0.3">
      <c r="A8" s="151" t="s">
        <v>135</v>
      </c>
      <c r="B8" s="152"/>
      <c r="C8" s="152"/>
      <c r="D8" s="152"/>
      <c r="E8" s="152"/>
      <c r="F8" s="152"/>
      <c r="G8" s="152"/>
      <c r="H8" s="152"/>
      <c r="I8" s="153"/>
      <c r="K8" s="147"/>
      <c r="L8" s="147"/>
      <c r="M8" s="147"/>
      <c r="N8" s="147"/>
      <c r="O8" s="147"/>
      <c r="P8" s="147"/>
    </row>
    <row r="9" spans="1:16" ht="78.599999999999994" customHeight="1" x14ac:dyDescent="0.3">
      <c r="A9" s="151" t="s">
        <v>52</v>
      </c>
      <c r="B9" s="152"/>
      <c r="C9" s="152"/>
      <c r="D9" s="152"/>
      <c r="E9" s="152"/>
      <c r="F9" s="152"/>
      <c r="G9" s="152"/>
      <c r="H9" s="152"/>
      <c r="I9" s="153"/>
      <c r="K9" s="147"/>
      <c r="L9" s="147"/>
      <c r="M9" s="147"/>
      <c r="N9" s="147"/>
      <c r="O9" s="147"/>
      <c r="P9" s="147"/>
    </row>
    <row r="10" spans="1:16" ht="81.95" customHeight="1" thickBot="1" x14ac:dyDescent="0.35">
      <c r="A10" s="154" t="s">
        <v>15</v>
      </c>
      <c r="B10" s="155"/>
      <c r="C10" s="155"/>
      <c r="D10" s="155"/>
      <c r="E10" s="155"/>
      <c r="F10" s="155"/>
      <c r="G10" s="155"/>
      <c r="H10" s="155"/>
      <c r="I10" s="156"/>
      <c r="K10" s="138"/>
      <c r="L10" s="138"/>
      <c r="M10" s="138"/>
      <c r="N10" s="138"/>
      <c r="O10" s="138"/>
      <c r="P10" s="138"/>
    </row>
    <row r="11" spans="1:16" ht="45.75" customHeight="1" x14ac:dyDescent="0.25"/>
    <row r="12" spans="1:16" ht="47.25" customHeight="1" x14ac:dyDescent="0.3">
      <c r="A12" s="144" t="s">
        <v>135</v>
      </c>
      <c r="B12" s="145"/>
      <c r="C12" s="145"/>
      <c r="D12" s="145"/>
      <c r="E12" s="145"/>
      <c r="F12" s="145"/>
      <c r="G12" s="145"/>
      <c r="H12" s="145"/>
      <c r="I12" s="146"/>
    </row>
    <row r="13" spans="1:16" ht="48" customHeight="1" thickBot="1" x14ac:dyDescent="0.3">
      <c r="A13" s="15"/>
      <c r="I13" s="17"/>
    </row>
    <row r="14" spans="1:16" ht="37.5" x14ac:dyDescent="0.3">
      <c r="A14" s="38" t="s">
        <v>16</v>
      </c>
      <c r="B14" s="42">
        <v>2500000</v>
      </c>
      <c r="I14" s="17"/>
    </row>
    <row r="15" spans="1:16" ht="38.25" thickBot="1" x14ac:dyDescent="0.35">
      <c r="A15" s="39" t="s">
        <v>17</v>
      </c>
      <c r="B15" s="43">
        <v>1250000</v>
      </c>
      <c r="I15" s="17"/>
    </row>
    <row r="16" spans="1:16" ht="15.75" thickBot="1" x14ac:dyDescent="0.3">
      <c r="A16" s="15"/>
      <c r="B16" s="36"/>
      <c r="C16" s="36"/>
      <c r="I16" s="17"/>
    </row>
    <row r="17" spans="1:9" ht="21.6" customHeight="1" thickBot="1" x14ac:dyDescent="0.4">
      <c r="A17" s="139" t="s">
        <v>18</v>
      </c>
      <c r="B17" s="140"/>
      <c r="C17" s="140"/>
      <c r="D17" s="140"/>
      <c r="E17" s="140"/>
      <c r="F17" s="140"/>
      <c r="G17" s="140"/>
      <c r="H17" s="140"/>
      <c r="I17" s="141"/>
    </row>
    <row r="18" spans="1:9" ht="15" customHeight="1" x14ac:dyDescent="0.25">
      <c r="A18" s="7" t="s">
        <v>19</v>
      </c>
      <c r="B18" s="118" t="s">
        <v>20</v>
      </c>
      <c r="C18" s="119"/>
      <c r="D18" s="119"/>
      <c r="E18" s="119"/>
      <c r="F18" s="120"/>
      <c r="G18" s="63"/>
      <c r="H18" s="63"/>
      <c r="I18" s="64"/>
    </row>
    <row r="19" spans="1:9" ht="15" customHeight="1" x14ac:dyDescent="0.25">
      <c r="A19" s="4" t="s">
        <v>21</v>
      </c>
      <c r="B19" s="121" t="s">
        <v>22</v>
      </c>
      <c r="C19" s="122"/>
      <c r="D19" s="122"/>
      <c r="E19" s="122"/>
      <c r="F19" s="123"/>
      <c r="G19" s="19"/>
      <c r="H19" s="19"/>
      <c r="I19" s="65"/>
    </row>
    <row r="20" spans="1:9" ht="15" customHeight="1" thickBot="1" x14ac:dyDescent="0.3">
      <c r="A20" s="66"/>
      <c r="B20" s="19"/>
      <c r="C20" s="19"/>
      <c r="D20" s="19"/>
      <c r="E20" s="19"/>
      <c r="F20" s="19"/>
      <c r="G20" s="19"/>
      <c r="H20" s="19"/>
      <c r="I20" s="65"/>
    </row>
    <row r="21" spans="1:9" ht="45.95" customHeight="1" x14ac:dyDescent="0.25">
      <c r="A21" s="92" t="s">
        <v>23</v>
      </c>
      <c r="B21" s="93" t="s">
        <v>24</v>
      </c>
      <c r="C21" s="93" t="s">
        <v>25</v>
      </c>
      <c r="D21" s="93" t="s">
        <v>26</v>
      </c>
      <c r="E21" s="94" t="s">
        <v>27</v>
      </c>
      <c r="F21" s="93" t="s">
        <v>28</v>
      </c>
      <c r="G21" s="93" t="s">
        <v>29</v>
      </c>
      <c r="H21" s="93" t="s">
        <v>24</v>
      </c>
      <c r="I21" s="95" t="s">
        <v>30</v>
      </c>
    </row>
    <row r="22" spans="1:9" ht="15" customHeight="1" x14ac:dyDescent="0.25">
      <c r="A22" s="4" t="s">
        <v>31</v>
      </c>
      <c r="B22" s="87" t="s">
        <v>32</v>
      </c>
      <c r="C22" s="68">
        <v>1692022</v>
      </c>
      <c r="D22" s="68">
        <v>386798</v>
      </c>
      <c r="E22" s="33"/>
      <c r="F22" s="86">
        <f>C22-SUM(D22-E22)</f>
        <v>1305224</v>
      </c>
      <c r="G22" s="87">
        <v>0.31</v>
      </c>
      <c r="H22" s="87" t="s">
        <v>33</v>
      </c>
      <c r="I22" s="88">
        <f>F22*G22/1000</f>
        <v>404.61944</v>
      </c>
    </row>
    <row r="23" spans="1:9" ht="15" customHeight="1" x14ac:dyDescent="0.25">
      <c r="A23" s="4" t="s">
        <v>34</v>
      </c>
      <c r="B23" s="87" t="s">
        <v>35</v>
      </c>
      <c r="C23" s="33"/>
      <c r="D23" s="33"/>
      <c r="E23" s="33"/>
      <c r="F23" s="86">
        <f>C23-SUM(D23:E23)</f>
        <v>0</v>
      </c>
      <c r="G23" s="87">
        <f>(51.53+10)/1000</f>
        <v>6.1530000000000001E-2</v>
      </c>
      <c r="H23" s="87" t="s">
        <v>36</v>
      </c>
      <c r="I23" s="88">
        <f t="shared" ref="I23:I26" si="0">F23*G23/1000</f>
        <v>0</v>
      </c>
    </row>
    <row r="24" spans="1:9" ht="15" customHeight="1" x14ac:dyDescent="0.25">
      <c r="A24" s="4" t="s">
        <v>37</v>
      </c>
      <c r="B24" s="87" t="s">
        <v>35</v>
      </c>
      <c r="C24" s="33"/>
      <c r="D24" s="33"/>
      <c r="E24" s="33"/>
      <c r="F24" s="86">
        <f>C24-SUM(D24:E24)</f>
        <v>0</v>
      </c>
      <c r="G24" s="87">
        <f>(60.6+20.2)/1000</f>
        <v>8.0799999999999997E-2</v>
      </c>
      <c r="H24" s="87" t="s">
        <v>36</v>
      </c>
      <c r="I24" s="88">
        <f t="shared" si="0"/>
        <v>0</v>
      </c>
    </row>
    <row r="25" spans="1:9" x14ac:dyDescent="0.25">
      <c r="A25" s="4" t="s">
        <v>38</v>
      </c>
      <c r="B25" s="87" t="s">
        <v>39</v>
      </c>
      <c r="C25" s="33"/>
      <c r="D25" s="33"/>
      <c r="E25" s="33"/>
      <c r="F25" s="86">
        <f>C25-SUM(D25:E25)</f>
        <v>0</v>
      </c>
      <c r="G25" s="89">
        <f>38.6*(70.41+17.3)/1000</f>
        <v>3.3856059999999997</v>
      </c>
      <c r="H25" s="87" t="s">
        <v>40</v>
      </c>
      <c r="I25" s="88">
        <f t="shared" si="0"/>
        <v>0</v>
      </c>
    </row>
    <row r="26" spans="1:9" x14ac:dyDescent="0.25">
      <c r="A26" s="4" t="s">
        <v>41</v>
      </c>
      <c r="B26" s="87" t="s">
        <v>39</v>
      </c>
      <c r="C26" s="33"/>
      <c r="D26" s="33"/>
      <c r="E26" s="33"/>
      <c r="F26" s="86">
        <f>C26-SUM(D26:E26)</f>
        <v>0</v>
      </c>
      <c r="G26" s="89">
        <f>34.2*(67.62+17.2)/1000</f>
        <v>2.9008440000000006</v>
      </c>
      <c r="H26" s="87" t="s">
        <v>40</v>
      </c>
      <c r="I26" s="88">
        <f t="shared" si="0"/>
        <v>0</v>
      </c>
    </row>
    <row r="27" spans="1:9" ht="29.1" customHeight="1" x14ac:dyDescent="0.25">
      <c r="A27" s="4" t="s">
        <v>42</v>
      </c>
      <c r="B27" s="25"/>
      <c r="C27" s="33"/>
      <c r="D27" s="33"/>
      <c r="E27" s="33"/>
      <c r="F27" s="90">
        <f>C27-SUM(D27:E27)</f>
        <v>0</v>
      </c>
      <c r="G27" s="87"/>
      <c r="H27" s="87"/>
      <c r="I27" s="5"/>
    </row>
    <row r="28" spans="1:9" ht="29.1" customHeight="1" x14ac:dyDescent="0.25">
      <c r="A28" s="113" t="s">
        <v>43</v>
      </c>
      <c r="B28" s="114"/>
      <c r="C28" s="114"/>
      <c r="D28" s="114"/>
      <c r="E28" s="114"/>
      <c r="F28" s="114"/>
      <c r="G28" s="114"/>
      <c r="H28" s="114"/>
      <c r="I28" s="91">
        <f>SUM(I22:I27)</f>
        <v>404.61944</v>
      </c>
    </row>
    <row r="29" spans="1:9" ht="15.75" thickBot="1" x14ac:dyDescent="0.3">
      <c r="A29" s="66"/>
      <c r="B29" s="19"/>
      <c r="C29" s="19"/>
      <c r="D29" s="19"/>
      <c r="E29" s="19"/>
      <c r="F29" s="19"/>
      <c r="G29" s="19"/>
      <c r="H29" s="19"/>
      <c r="I29" s="69"/>
    </row>
    <row r="30" spans="1:9" ht="15" customHeight="1" thickBot="1" x14ac:dyDescent="0.3">
      <c r="A30" s="110" t="s">
        <v>44</v>
      </c>
      <c r="B30" s="111"/>
      <c r="C30" s="111"/>
      <c r="D30" s="111"/>
      <c r="E30" s="111"/>
      <c r="F30" s="112"/>
      <c r="G30" s="19"/>
      <c r="H30" s="19"/>
      <c r="I30" s="65"/>
    </row>
    <row r="31" spans="1:9" ht="47.45" customHeight="1" x14ac:dyDescent="0.25">
      <c r="A31" s="92" t="s">
        <v>45</v>
      </c>
      <c r="B31" s="93" t="s">
        <v>24</v>
      </c>
      <c r="C31" s="98" t="s">
        <v>46</v>
      </c>
      <c r="D31" s="124" t="s">
        <v>47</v>
      </c>
      <c r="E31" s="124"/>
      <c r="F31" s="125"/>
      <c r="G31" s="19"/>
      <c r="H31" s="19"/>
      <c r="I31" s="65"/>
    </row>
    <row r="32" spans="1:9" ht="54" customHeight="1" x14ac:dyDescent="0.25">
      <c r="A32" s="4" t="s">
        <v>48</v>
      </c>
      <c r="B32" s="87" t="s">
        <v>49</v>
      </c>
      <c r="C32" s="16"/>
      <c r="D32" s="132"/>
      <c r="E32" s="133"/>
      <c r="F32" s="134"/>
      <c r="G32" s="19"/>
      <c r="H32" s="19"/>
      <c r="I32" s="65"/>
    </row>
    <row r="33" spans="1:9" ht="18" thickBot="1" x14ac:dyDescent="0.3">
      <c r="A33" s="96" t="s">
        <v>50</v>
      </c>
      <c r="B33" s="97" t="s">
        <v>51</v>
      </c>
      <c r="C33" s="37"/>
      <c r="D33" s="135"/>
      <c r="E33" s="136"/>
      <c r="F33" s="137"/>
      <c r="G33" s="71"/>
      <c r="H33" s="71"/>
      <c r="I33" s="72"/>
    </row>
    <row r="34" spans="1:9" x14ac:dyDescent="0.25">
      <c r="C34" s="21"/>
      <c r="D34" s="22"/>
      <c r="E34" s="22"/>
      <c r="F34" s="22"/>
    </row>
    <row r="35" spans="1:9" ht="79.5" customHeight="1" x14ac:dyDescent="0.3">
      <c r="A35" s="107" t="s">
        <v>52</v>
      </c>
      <c r="B35" s="108"/>
      <c r="C35" s="108"/>
      <c r="D35" s="108"/>
      <c r="E35" s="108"/>
      <c r="F35" s="108"/>
      <c r="G35" s="108"/>
      <c r="H35" s="108"/>
      <c r="I35" s="109"/>
    </row>
    <row r="36" spans="1:9" ht="19.5" thickBot="1" x14ac:dyDescent="0.35">
      <c r="A36" s="28"/>
      <c r="B36" s="27"/>
      <c r="C36" s="27"/>
      <c r="D36" s="27"/>
      <c r="E36" s="27"/>
      <c r="F36" s="27"/>
      <c r="G36" s="27"/>
      <c r="H36" s="27"/>
      <c r="I36" s="35"/>
    </row>
    <row r="37" spans="1:9" ht="37.5" x14ac:dyDescent="0.3">
      <c r="A37" s="38" t="s">
        <v>16</v>
      </c>
      <c r="B37" s="42">
        <v>1750000</v>
      </c>
      <c r="C37" s="27"/>
      <c r="D37" s="27"/>
      <c r="E37" s="27"/>
      <c r="F37" s="27"/>
      <c r="G37" s="27"/>
      <c r="H37" s="27"/>
      <c r="I37" s="35"/>
    </row>
    <row r="38" spans="1:9" ht="38.25" thickBot="1" x14ac:dyDescent="0.35">
      <c r="A38" s="39" t="s">
        <v>17</v>
      </c>
      <c r="B38" s="43">
        <v>875000</v>
      </c>
      <c r="C38" s="27"/>
      <c r="D38" s="27"/>
      <c r="E38" s="27"/>
      <c r="F38" s="27"/>
      <c r="G38" s="27"/>
      <c r="H38" s="27"/>
      <c r="I38" s="35"/>
    </row>
    <row r="39" spans="1:9" ht="15.75" thickBot="1" x14ac:dyDescent="0.3">
      <c r="A39" s="29"/>
      <c r="I39" s="17"/>
    </row>
    <row r="40" spans="1:9" ht="21.6" customHeight="1" thickBot="1" x14ac:dyDescent="0.4">
      <c r="A40" s="115" t="s">
        <v>53</v>
      </c>
      <c r="B40" s="116"/>
      <c r="C40" s="116"/>
      <c r="D40" s="116"/>
      <c r="E40" s="116"/>
      <c r="F40" s="116"/>
      <c r="G40" s="116"/>
      <c r="H40" s="116"/>
      <c r="I40" s="117"/>
    </row>
    <row r="41" spans="1:9" ht="15" customHeight="1" x14ac:dyDescent="0.25">
      <c r="A41" s="7" t="s">
        <v>19</v>
      </c>
      <c r="B41" s="118" t="s">
        <v>54</v>
      </c>
      <c r="C41" s="119"/>
      <c r="D41" s="119"/>
      <c r="E41" s="119"/>
      <c r="F41" s="120"/>
      <c r="G41" s="63"/>
      <c r="H41" s="63"/>
      <c r="I41" s="64"/>
    </row>
    <row r="42" spans="1:9" ht="15" customHeight="1" x14ac:dyDescent="0.25">
      <c r="A42" s="4" t="s">
        <v>21</v>
      </c>
      <c r="B42" s="121" t="s">
        <v>55</v>
      </c>
      <c r="C42" s="122"/>
      <c r="D42" s="122"/>
      <c r="E42" s="122"/>
      <c r="F42" s="123"/>
      <c r="G42" s="19"/>
      <c r="H42" s="19"/>
      <c r="I42" s="65"/>
    </row>
    <row r="43" spans="1:9" ht="15" customHeight="1" thickBot="1" x14ac:dyDescent="0.3">
      <c r="A43" s="66"/>
      <c r="B43" s="19"/>
      <c r="C43" s="19"/>
      <c r="D43" s="19"/>
      <c r="E43" s="19"/>
      <c r="F43" s="19"/>
      <c r="G43" s="19"/>
      <c r="H43" s="19"/>
      <c r="I43" s="65"/>
    </row>
    <row r="44" spans="1:9" ht="55.5" customHeight="1" x14ac:dyDescent="0.25">
      <c r="A44" s="92" t="s">
        <v>23</v>
      </c>
      <c r="B44" s="93" t="s">
        <v>24</v>
      </c>
      <c r="C44" s="93" t="s">
        <v>25</v>
      </c>
      <c r="D44" s="93" t="s">
        <v>26</v>
      </c>
      <c r="E44" s="94" t="s">
        <v>27</v>
      </c>
      <c r="F44" s="93" t="s">
        <v>28</v>
      </c>
      <c r="G44" s="93" t="s">
        <v>29</v>
      </c>
      <c r="H44" s="93" t="s">
        <v>24</v>
      </c>
      <c r="I44" s="95" t="s">
        <v>30</v>
      </c>
    </row>
    <row r="45" spans="1:9" ht="15" customHeight="1" x14ac:dyDescent="0.25">
      <c r="A45" s="4" t="s">
        <v>31</v>
      </c>
      <c r="B45" s="87" t="s">
        <v>32</v>
      </c>
      <c r="C45" s="68">
        <v>0</v>
      </c>
      <c r="D45" s="68">
        <v>2450000</v>
      </c>
      <c r="E45" s="33">
        <v>0</v>
      </c>
      <c r="F45" s="86">
        <f>C45-SUM(D45-E45)</f>
        <v>-2450000</v>
      </c>
      <c r="G45" s="87">
        <v>0.31</v>
      </c>
      <c r="H45" s="87" t="s">
        <v>33</v>
      </c>
      <c r="I45" s="88">
        <f t="shared" ref="I45:I49" si="1">F45*G45/1000</f>
        <v>-759.5</v>
      </c>
    </row>
    <row r="46" spans="1:9" ht="15" customHeight="1" x14ac:dyDescent="0.25">
      <c r="A46" s="4" t="s">
        <v>34</v>
      </c>
      <c r="B46" s="87" t="s">
        <v>35</v>
      </c>
      <c r="C46" s="33">
        <v>25000000</v>
      </c>
      <c r="D46" s="33">
        <v>0</v>
      </c>
      <c r="E46" s="33">
        <v>0</v>
      </c>
      <c r="F46" s="86">
        <f>C46-SUM(D46:E46)</f>
        <v>25000000</v>
      </c>
      <c r="G46" s="87">
        <f>(51.53+10)/1000</f>
        <v>6.1530000000000001E-2</v>
      </c>
      <c r="H46" s="87" t="s">
        <v>36</v>
      </c>
      <c r="I46" s="88">
        <f t="shared" si="1"/>
        <v>1538.25</v>
      </c>
    </row>
    <row r="47" spans="1:9" ht="15" customHeight="1" x14ac:dyDescent="0.25">
      <c r="A47" s="4" t="s">
        <v>37</v>
      </c>
      <c r="B47" s="87" t="s">
        <v>35</v>
      </c>
      <c r="C47" s="33"/>
      <c r="D47" s="33"/>
      <c r="E47" s="33"/>
      <c r="F47" s="86">
        <f>C47-SUM(D47:E47)</f>
        <v>0</v>
      </c>
      <c r="G47" s="87">
        <f>(60.6+20.2)/1000</f>
        <v>8.0799999999999997E-2</v>
      </c>
      <c r="H47" s="87" t="s">
        <v>36</v>
      </c>
      <c r="I47" s="88">
        <f t="shared" si="1"/>
        <v>0</v>
      </c>
    </row>
    <row r="48" spans="1:9" x14ac:dyDescent="0.25">
      <c r="A48" s="4" t="s">
        <v>38</v>
      </c>
      <c r="B48" s="87" t="s">
        <v>39</v>
      </c>
      <c r="C48" s="33"/>
      <c r="D48" s="33"/>
      <c r="E48" s="33"/>
      <c r="F48" s="86">
        <f>C48-SUM(D48:E48)</f>
        <v>0</v>
      </c>
      <c r="G48" s="89">
        <f>38.6*(70.41+17.3)/1000</f>
        <v>3.3856059999999997</v>
      </c>
      <c r="H48" s="87" t="s">
        <v>40</v>
      </c>
      <c r="I48" s="88">
        <f t="shared" si="1"/>
        <v>0</v>
      </c>
    </row>
    <row r="49" spans="1:9" x14ac:dyDescent="0.25">
      <c r="A49" s="4" t="s">
        <v>41</v>
      </c>
      <c r="B49" s="87" t="s">
        <v>39</v>
      </c>
      <c r="C49" s="33"/>
      <c r="D49" s="33"/>
      <c r="E49" s="33"/>
      <c r="F49" s="86">
        <f>C49-SUM(D49:E49)</f>
        <v>0</v>
      </c>
      <c r="G49" s="89">
        <f>34.2*(67.62+17.2)/1000</f>
        <v>2.9008440000000006</v>
      </c>
      <c r="H49" s="87" t="s">
        <v>40</v>
      </c>
      <c r="I49" s="88">
        <f t="shared" si="1"/>
        <v>0</v>
      </c>
    </row>
    <row r="50" spans="1:9" ht="29.1" customHeight="1" x14ac:dyDescent="0.25">
      <c r="A50" s="4" t="s">
        <v>42</v>
      </c>
      <c r="B50" s="25"/>
      <c r="C50" s="33"/>
      <c r="D50" s="33"/>
      <c r="E50" s="33"/>
      <c r="F50" s="90">
        <f>C50-SUM(D50:E50)</f>
        <v>0</v>
      </c>
      <c r="G50" s="87"/>
      <c r="H50" s="87"/>
      <c r="I50" s="5"/>
    </row>
    <row r="51" spans="1:9" x14ac:dyDescent="0.25">
      <c r="A51" s="113" t="s">
        <v>43</v>
      </c>
      <c r="B51" s="114"/>
      <c r="C51" s="114"/>
      <c r="D51" s="114"/>
      <c r="E51" s="114"/>
      <c r="F51" s="114"/>
      <c r="G51" s="114"/>
      <c r="H51" s="114"/>
      <c r="I51" s="91">
        <f>SUM(I45:I50)</f>
        <v>778.75</v>
      </c>
    </row>
    <row r="52" spans="1:9" ht="15.75" thickBot="1" x14ac:dyDescent="0.3">
      <c r="A52" s="66"/>
      <c r="B52" s="19"/>
      <c r="C52" s="19"/>
      <c r="D52" s="19"/>
      <c r="E52" s="19"/>
      <c r="F52" s="19"/>
      <c r="G52" s="19"/>
      <c r="H52" s="19"/>
      <c r="I52" s="69"/>
    </row>
    <row r="53" spans="1:9" ht="15" customHeight="1" thickBot="1" x14ac:dyDescent="0.3">
      <c r="A53" s="110" t="s">
        <v>56</v>
      </c>
      <c r="B53" s="111"/>
      <c r="C53" s="111"/>
      <c r="D53" s="111"/>
      <c r="E53" s="111"/>
      <c r="F53" s="112"/>
      <c r="G53" s="19"/>
      <c r="H53" s="19"/>
      <c r="I53" s="65"/>
    </row>
    <row r="54" spans="1:9" ht="29.1" customHeight="1" x14ac:dyDescent="0.25">
      <c r="A54" s="92" t="s">
        <v>57</v>
      </c>
      <c r="B54" s="93" t="s">
        <v>24</v>
      </c>
      <c r="C54" s="98" t="s">
        <v>46</v>
      </c>
      <c r="D54" s="124" t="s">
        <v>47</v>
      </c>
      <c r="E54" s="124"/>
      <c r="F54" s="125"/>
      <c r="G54" s="19"/>
      <c r="H54" s="19"/>
      <c r="I54" s="65"/>
    </row>
    <row r="55" spans="1:9" ht="17.25" x14ac:dyDescent="0.25">
      <c r="A55" s="4" t="s">
        <v>48</v>
      </c>
      <c r="B55" s="87" t="s">
        <v>49</v>
      </c>
      <c r="C55" s="16"/>
      <c r="D55" s="132"/>
      <c r="E55" s="133"/>
      <c r="F55" s="134"/>
      <c r="G55" s="19"/>
      <c r="H55" s="19"/>
      <c r="I55" s="65"/>
    </row>
    <row r="56" spans="1:9" ht="18" thickBot="1" x14ac:dyDescent="0.3">
      <c r="A56" s="96" t="s">
        <v>50</v>
      </c>
      <c r="B56" s="97" t="s">
        <v>51</v>
      </c>
      <c r="C56" s="37"/>
      <c r="D56" s="135"/>
      <c r="E56" s="136"/>
      <c r="F56" s="137"/>
      <c r="G56" s="71"/>
      <c r="H56" s="71"/>
      <c r="I56" s="72"/>
    </row>
    <row r="57" spans="1:9" ht="15.75" thickBot="1" x14ac:dyDescent="0.3">
      <c r="A57" s="15"/>
      <c r="C57" s="21"/>
      <c r="D57" s="22"/>
      <c r="E57" s="22"/>
      <c r="F57" s="22"/>
      <c r="I57" s="17"/>
    </row>
    <row r="58" spans="1:9" ht="21.6" customHeight="1" thickBot="1" x14ac:dyDescent="0.4">
      <c r="A58" s="115" t="s">
        <v>58</v>
      </c>
      <c r="B58" s="116"/>
      <c r="C58" s="116"/>
      <c r="D58" s="116"/>
      <c r="E58" s="116"/>
      <c r="F58" s="116"/>
      <c r="G58" s="116"/>
      <c r="H58" s="116"/>
      <c r="I58" s="117"/>
    </row>
    <row r="59" spans="1:9" ht="15" customHeight="1" x14ac:dyDescent="0.25">
      <c r="A59" s="7" t="s">
        <v>19</v>
      </c>
      <c r="B59" s="118" t="s">
        <v>59</v>
      </c>
      <c r="C59" s="119"/>
      <c r="D59" s="119"/>
      <c r="E59" s="119"/>
      <c r="F59" s="120"/>
      <c r="G59" s="63"/>
      <c r="H59" s="63"/>
      <c r="I59" s="64"/>
    </row>
    <row r="60" spans="1:9" ht="15" customHeight="1" x14ac:dyDescent="0.25">
      <c r="A60" s="4" t="s">
        <v>21</v>
      </c>
      <c r="B60" s="121" t="s">
        <v>55</v>
      </c>
      <c r="C60" s="122"/>
      <c r="D60" s="122"/>
      <c r="E60" s="122"/>
      <c r="F60" s="123"/>
      <c r="G60" s="19"/>
      <c r="H60" s="19"/>
      <c r="I60" s="65"/>
    </row>
    <row r="61" spans="1:9" ht="15" customHeight="1" thickBot="1" x14ac:dyDescent="0.3">
      <c r="A61" s="66"/>
      <c r="B61" s="19"/>
      <c r="C61" s="19"/>
      <c r="D61" s="19"/>
      <c r="E61" s="19"/>
      <c r="F61" s="19"/>
      <c r="G61" s="19"/>
      <c r="H61" s="19"/>
      <c r="I61" s="65"/>
    </row>
    <row r="62" spans="1:9" ht="50.45" customHeight="1" x14ac:dyDescent="0.25">
      <c r="A62" s="92" t="s">
        <v>23</v>
      </c>
      <c r="B62" s="93" t="s">
        <v>24</v>
      </c>
      <c r="C62" s="93" t="s">
        <v>25</v>
      </c>
      <c r="D62" s="93" t="s">
        <v>26</v>
      </c>
      <c r="E62" s="94" t="s">
        <v>27</v>
      </c>
      <c r="F62" s="93" t="s">
        <v>28</v>
      </c>
      <c r="G62" s="93" t="s">
        <v>29</v>
      </c>
      <c r="H62" s="93" t="s">
        <v>24</v>
      </c>
      <c r="I62" s="95" t="s">
        <v>30</v>
      </c>
    </row>
    <row r="63" spans="1:9" ht="15" customHeight="1" x14ac:dyDescent="0.25">
      <c r="A63" s="4" t="s">
        <v>31</v>
      </c>
      <c r="B63" s="87" t="s">
        <v>32</v>
      </c>
      <c r="C63" s="68"/>
      <c r="D63" s="68"/>
      <c r="E63" s="33"/>
      <c r="F63" s="86">
        <f>C63-SUM(D63-E63)</f>
        <v>0</v>
      </c>
      <c r="G63" s="87">
        <v>0.31</v>
      </c>
      <c r="H63" s="87" t="s">
        <v>33</v>
      </c>
      <c r="I63" s="88">
        <f t="shared" ref="I63:I67" si="2">F63*G63/1000</f>
        <v>0</v>
      </c>
    </row>
    <row r="64" spans="1:9" ht="15" customHeight="1" x14ac:dyDescent="0.25">
      <c r="A64" s="4" t="s">
        <v>34</v>
      </c>
      <c r="B64" s="87" t="s">
        <v>35</v>
      </c>
      <c r="C64" s="33"/>
      <c r="D64" s="33"/>
      <c r="E64" s="33"/>
      <c r="F64" s="86">
        <f>C64-SUM(D64:E64)</f>
        <v>0</v>
      </c>
      <c r="G64" s="87">
        <f>(51.53+10)/1000</f>
        <v>6.1530000000000001E-2</v>
      </c>
      <c r="H64" s="87" t="s">
        <v>36</v>
      </c>
      <c r="I64" s="88">
        <f t="shared" si="2"/>
        <v>0</v>
      </c>
    </row>
    <row r="65" spans="1:9" ht="15" customHeight="1" x14ac:dyDescent="0.25">
      <c r="A65" s="4" t="s">
        <v>37</v>
      </c>
      <c r="B65" s="87" t="s">
        <v>35</v>
      </c>
      <c r="C65" s="33"/>
      <c r="D65" s="33"/>
      <c r="E65" s="33"/>
      <c r="F65" s="86">
        <f>C65-SUM(D65:E65)</f>
        <v>0</v>
      </c>
      <c r="G65" s="87">
        <f>(60.6+20.2)/1000</f>
        <v>8.0799999999999997E-2</v>
      </c>
      <c r="H65" s="87" t="s">
        <v>36</v>
      </c>
      <c r="I65" s="88">
        <f t="shared" si="2"/>
        <v>0</v>
      </c>
    </row>
    <row r="66" spans="1:9" x14ac:dyDescent="0.25">
      <c r="A66" s="4" t="s">
        <v>38</v>
      </c>
      <c r="B66" s="87" t="s">
        <v>39</v>
      </c>
      <c r="C66" s="33"/>
      <c r="D66" s="33"/>
      <c r="E66" s="33"/>
      <c r="F66" s="86">
        <f>C66-SUM(D66:E66)</f>
        <v>0</v>
      </c>
      <c r="G66" s="89">
        <f>38.6*(70.41+17.3)/1000</f>
        <v>3.3856059999999997</v>
      </c>
      <c r="H66" s="87" t="s">
        <v>40</v>
      </c>
      <c r="I66" s="88">
        <f t="shared" si="2"/>
        <v>0</v>
      </c>
    </row>
    <row r="67" spans="1:9" x14ac:dyDescent="0.25">
      <c r="A67" s="4" t="s">
        <v>41</v>
      </c>
      <c r="B67" s="87" t="s">
        <v>39</v>
      </c>
      <c r="C67" s="33"/>
      <c r="D67" s="33"/>
      <c r="E67" s="33"/>
      <c r="F67" s="86">
        <f>C67-SUM(D67:E67)</f>
        <v>0</v>
      </c>
      <c r="G67" s="89">
        <f>34.2*(67.62+17.2)/1000</f>
        <v>2.9008440000000006</v>
      </c>
      <c r="H67" s="87" t="s">
        <v>40</v>
      </c>
      <c r="I67" s="88">
        <f t="shared" si="2"/>
        <v>0</v>
      </c>
    </row>
    <row r="68" spans="1:9" ht="29.1" customHeight="1" x14ac:dyDescent="0.25">
      <c r="A68" s="4" t="s">
        <v>42</v>
      </c>
      <c r="B68" s="25"/>
      <c r="C68" s="33"/>
      <c r="D68" s="33"/>
      <c r="E68" s="33"/>
      <c r="F68" s="90">
        <f>C68-SUM(D68:E68)</f>
        <v>0</v>
      </c>
      <c r="G68" s="87"/>
      <c r="H68" s="87"/>
      <c r="I68" s="5"/>
    </row>
    <row r="69" spans="1:9" x14ac:dyDescent="0.25">
      <c r="A69" s="113" t="s">
        <v>43</v>
      </c>
      <c r="B69" s="114"/>
      <c r="C69" s="114"/>
      <c r="D69" s="114"/>
      <c r="E69" s="114"/>
      <c r="F69" s="114"/>
      <c r="G69" s="114"/>
      <c r="H69" s="114"/>
      <c r="I69" s="91">
        <f>SUM(I63:I68)</f>
        <v>0</v>
      </c>
    </row>
    <row r="70" spans="1:9" ht="15.75" thickBot="1" x14ac:dyDescent="0.3">
      <c r="A70" s="66"/>
      <c r="B70" s="19"/>
      <c r="C70" s="19"/>
      <c r="D70" s="19"/>
      <c r="E70" s="19"/>
      <c r="F70" s="19"/>
      <c r="G70" s="19"/>
      <c r="H70" s="19"/>
      <c r="I70" s="69"/>
    </row>
    <row r="71" spans="1:9" ht="15" customHeight="1" thickBot="1" x14ac:dyDescent="0.3">
      <c r="A71" s="110" t="s">
        <v>60</v>
      </c>
      <c r="B71" s="111"/>
      <c r="C71" s="111"/>
      <c r="D71" s="111"/>
      <c r="E71" s="111"/>
      <c r="F71" s="112"/>
      <c r="G71" s="19"/>
      <c r="H71" s="19"/>
      <c r="I71" s="65"/>
    </row>
    <row r="72" spans="1:9" ht="29.1" customHeight="1" x14ac:dyDescent="0.25">
      <c r="A72" s="92" t="s">
        <v>45</v>
      </c>
      <c r="B72" s="93" t="s">
        <v>24</v>
      </c>
      <c r="C72" s="98" t="s">
        <v>46</v>
      </c>
      <c r="D72" s="124" t="s">
        <v>47</v>
      </c>
      <c r="E72" s="124"/>
      <c r="F72" s="125"/>
      <c r="G72" s="19"/>
      <c r="H72" s="19"/>
      <c r="I72" s="65"/>
    </row>
    <row r="73" spans="1:9" ht="39.6" customHeight="1" x14ac:dyDescent="0.25">
      <c r="A73" s="4" t="s">
        <v>48</v>
      </c>
      <c r="B73" s="87" t="s">
        <v>49</v>
      </c>
      <c r="C73" s="16" t="s">
        <v>61</v>
      </c>
      <c r="D73" s="132" t="s">
        <v>62</v>
      </c>
      <c r="E73" s="133"/>
      <c r="F73" s="134"/>
      <c r="G73" s="19"/>
      <c r="H73" s="19"/>
      <c r="I73" s="65"/>
    </row>
    <row r="74" spans="1:9" ht="60.6" customHeight="1" thickBot="1" x14ac:dyDescent="0.3">
      <c r="A74" s="96" t="s">
        <v>50</v>
      </c>
      <c r="B74" s="97" t="s">
        <v>51</v>
      </c>
      <c r="C74" s="37"/>
      <c r="D74" s="135"/>
      <c r="E74" s="136"/>
      <c r="F74" s="137"/>
      <c r="G74" s="71"/>
      <c r="H74" s="71"/>
      <c r="I74" s="72"/>
    </row>
    <row r="75" spans="1:9" x14ac:dyDescent="0.25">
      <c r="C75" s="21"/>
      <c r="D75" s="22"/>
      <c r="E75" s="22"/>
      <c r="F75" s="22"/>
    </row>
    <row r="76" spans="1:9" ht="15.75" thickBot="1" x14ac:dyDescent="0.3"/>
    <row r="77" spans="1:9" ht="97.5" customHeight="1" thickBot="1" x14ac:dyDescent="0.35">
      <c r="A77" s="126" t="s">
        <v>15</v>
      </c>
      <c r="B77" s="127"/>
      <c r="C77" s="127"/>
      <c r="D77" s="127"/>
      <c r="E77" s="127"/>
      <c r="F77" s="127"/>
      <c r="G77" s="127"/>
      <c r="H77" s="127"/>
      <c r="I77" s="128"/>
    </row>
    <row r="78" spans="1:9" ht="19.5" thickBot="1" x14ac:dyDescent="0.35">
      <c r="A78" s="40"/>
      <c r="B78" s="41"/>
      <c r="C78" s="41"/>
      <c r="D78" s="41"/>
      <c r="E78" s="41"/>
      <c r="F78" s="41"/>
      <c r="G78" s="41"/>
      <c r="H78" s="41"/>
      <c r="I78" s="30"/>
    </row>
    <row r="79" spans="1:9" ht="37.5" x14ac:dyDescent="0.3">
      <c r="A79" s="38" t="s">
        <v>16</v>
      </c>
      <c r="B79" s="42">
        <v>165000</v>
      </c>
      <c r="C79" s="41"/>
      <c r="D79" s="41"/>
      <c r="E79" s="41"/>
      <c r="F79" s="41"/>
      <c r="G79" s="41"/>
      <c r="H79" s="41"/>
      <c r="I79" s="30"/>
    </row>
    <row r="80" spans="1:9" ht="38.25" thickBot="1" x14ac:dyDescent="0.35">
      <c r="A80" s="39" t="s">
        <v>17</v>
      </c>
      <c r="B80" s="43">
        <v>82500</v>
      </c>
      <c r="C80" s="41"/>
      <c r="D80" s="41"/>
      <c r="E80" s="41"/>
      <c r="F80" s="41"/>
      <c r="G80" s="41"/>
      <c r="H80" s="41"/>
      <c r="I80" s="30"/>
    </row>
    <row r="81" spans="1:9" ht="15.75" thickBot="1" x14ac:dyDescent="0.3">
      <c r="A81" s="31"/>
      <c r="B81" s="11"/>
      <c r="C81" s="11"/>
      <c r="I81" s="32"/>
    </row>
    <row r="82" spans="1:9" ht="21.75" thickBot="1" x14ac:dyDescent="0.4">
      <c r="A82" s="129" t="s">
        <v>63</v>
      </c>
      <c r="B82" s="130"/>
      <c r="C82" s="130"/>
      <c r="D82" s="130"/>
      <c r="E82" s="130"/>
      <c r="F82" s="130"/>
      <c r="G82" s="130"/>
      <c r="H82" s="130"/>
      <c r="I82" s="131"/>
    </row>
    <row r="83" spans="1:9" ht="15" customHeight="1" x14ac:dyDescent="0.25">
      <c r="A83" s="7" t="s">
        <v>19</v>
      </c>
      <c r="B83" s="118" t="s">
        <v>64</v>
      </c>
      <c r="C83" s="119"/>
      <c r="D83" s="119"/>
      <c r="E83" s="119"/>
      <c r="F83" s="120"/>
      <c r="G83" s="63"/>
      <c r="H83" s="63"/>
      <c r="I83" s="64"/>
    </row>
    <row r="84" spans="1:9" ht="15" customHeight="1" x14ac:dyDescent="0.25">
      <c r="A84" s="4" t="s">
        <v>21</v>
      </c>
      <c r="B84" s="121" t="s">
        <v>65</v>
      </c>
      <c r="C84" s="122"/>
      <c r="D84" s="122"/>
      <c r="E84" s="122"/>
      <c r="F84" s="123"/>
      <c r="G84" s="19"/>
      <c r="H84" s="19"/>
      <c r="I84" s="65"/>
    </row>
    <row r="85" spans="1:9" ht="15" customHeight="1" thickBot="1" x14ac:dyDescent="0.3">
      <c r="A85" s="66"/>
      <c r="B85" s="19"/>
      <c r="C85" s="19"/>
      <c r="D85" s="19"/>
      <c r="E85" s="19"/>
      <c r="F85" s="19"/>
      <c r="G85" s="19"/>
      <c r="H85" s="19"/>
      <c r="I85" s="65"/>
    </row>
    <row r="86" spans="1:9" ht="53.45" customHeight="1" x14ac:dyDescent="0.25">
      <c r="A86" s="92" t="s">
        <v>23</v>
      </c>
      <c r="B86" s="93" t="s">
        <v>24</v>
      </c>
      <c r="C86" s="93" t="s">
        <v>25</v>
      </c>
      <c r="D86" s="93" t="s">
        <v>26</v>
      </c>
      <c r="E86" s="94" t="s">
        <v>27</v>
      </c>
      <c r="F86" s="93" t="s">
        <v>28</v>
      </c>
      <c r="G86" s="93" t="s">
        <v>29</v>
      </c>
      <c r="H86" s="93" t="s">
        <v>24</v>
      </c>
      <c r="I86" s="95" t="s">
        <v>30</v>
      </c>
    </row>
    <row r="87" spans="1:9" ht="15" customHeight="1" x14ac:dyDescent="0.25">
      <c r="A87" s="4" t="s">
        <v>31</v>
      </c>
      <c r="B87" s="87" t="s">
        <v>32</v>
      </c>
      <c r="C87" s="68">
        <v>0</v>
      </c>
      <c r="D87" s="68">
        <v>140000</v>
      </c>
      <c r="E87" s="33"/>
      <c r="F87" s="86">
        <f>C87-SUM(D87-E87)</f>
        <v>-140000</v>
      </c>
      <c r="G87" s="87">
        <v>0.31</v>
      </c>
      <c r="H87" s="87" t="s">
        <v>33</v>
      </c>
      <c r="I87" s="88">
        <f t="shared" ref="I87:I91" si="3">F87*G87/1000</f>
        <v>-43.4</v>
      </c>
    </row>
    <row r="88" spans="1:9" ht="15" customHeight="1" x14ac:dyDescent="0.25">
      <c r="A88" s="4" t="s">
        <v>34</v>
      </c>
      <c r="B88" s="87" t="s">
        <v>35</v>
      </c>
      <c r="C88" s="33">
        <v>2000000</v>
      </c>
      <c r="D88" s="33"/>
      <c r="E88" s="33"/>
      <c r="F88" s="86">
        <f>C88-SUM(D88:E88)</f>
        <v>2000000</v>
      </c>
      <c r="G88" s="87">
        <f>(51.53+10)/1000</f>
        <v>6.1530000000000001E-2</v>
      </c>
      <c r="H88" s="87" t="s">
        <v>36</v>
      </c>
      <c r="I88" s="88">
        <f t="shared" si="3"/>
        <v>123.06</v>
      </c>
    </row>
    <row r="89" spans="1:9" ht="15" customHeight="1" x14ac:dyDescent="0.25">
      <c r="A89" s="4" t="s">
        <v>37</v>
      </c>
      <c r="B89" s="87" t="s">
        <v>35</v>
      </c>
      <c r="C89" s="33"/>
      <c r="D89" s="33"/>
      <c r="E89" s="33"/>
      <c r="F89" s="86">
        <f>C89-SUM(D89:E89)</f>
        <v>0</v>
      </c>
      <c r="G89" s="87">
        <f>(60.6+20.2)/1000</f>
        <v>8.0799999999999997E-2</v>
      </c>
      <c r="H89" s="87" t="s">
        <v>36</v>
      </c>
      <c r="I89" s="88">
        <f t="shared" si="3"/>
        <v>0</v>
      </c>
    </row>
    <row r="90" spans="1:9" x14ac:dyDescent="0.25">
      <c r="A90" s="4" t="s">
        <v>38</v>
      </c>
      <c r="B90" s="87" t="s">
        <v>39</v>
      </c>
      <c r="C90" s="33"/>
      <c r="D90" s="33"/>
      <c r="E90" s="33"/>
      <c r="F90" s="86">
        <f>C90-SUM(D90:E90)</f>
        <v>0</v>
      </c>
      <c r="G90" s="89">
        <f>38.6*(70.41+17.3)/1000</f>
        <v>3.3856059999999997</v>
      </c>
      <c r="H90" s="87" t="s">
        <v>40</v>
      </c>
      <c r="I90" s="88">
        <f t="shared" si="3"/>
        <v>0</v>
      </c>
    </row>
    <row r="91" spans="1:9" x14ac:dyDescent="0.25">
      <c r="A91" s="4" t="s">
        <v>41</v>
      </c>
      <c r="B91" s="87" t="s">
        <v>39</v>
      </c>
      <c r="C91" s="33"/>
      <c r="D91" s="33"/>
      <c r="E91" s="33"/>
      <c r="F91" s="86">
        <f>C91-SUM(D91:E91)</f>
        <v>0</v>
      </c>
      <c r="G91" s="89">
        <f>34.2*(67.62+17.2)/1000</f>
        <v>2.9008440000000006</v>
      </c>
      <c r="H91" s="87" t="s">
        <v>40</v>
      </c>
      <c r="I91" s="88">
        <f t="shared" si="3"/>
        <v>0</v>
      </c>
    </row>
    <row r="92" spans="1:9" ht="17.25" x14ac:dyDescent="0.25">
      <c r="A92" s="4" t="s">
        <v>42</v>
      </c>
      <c r="B92" s="25"/>
      <c r="C92" s="33"/>
      <c r="D92" s="33"/>
      <c r="E92" s="33"/>
      <c r="F92" s="90">
        <f>C92-SUM(D92:E92)</f>
        <v>0</v>
      </c>
      <c r="G92" s="87"/>
      <c r="H92" s="87"/>
      <c r="I92" s="5"/>
    </row>
    <row r="93" spans="1:9" x14ac:dyDescent="0.25">
      <c r="A93" s="113" t="s">
        <v>43</v>
      </c>
      <c r="B93" s="114"/>
      <c r="C93" s="114"/>
      <c r="D93" s="114"/>
      <c r="E93" s="114"/>
      <c r="F93" s="114"/>
      <c r="G93" s="114"/>
      <c r="H93" s="114"/>
      <c r="I93" s="91">
        <f>SUM(I87:I92)</f>
        <v>79.66</v>
      </c>
    </row>
    <row r="94" spans="1:9" ht="15.75" thickBot="1" x14ac:dyDescent="0.3">
      <c r="A94" s="66"/>
      <c r="B94" s="19"/>
      <c r="C94" s="19"/>
      <c r="D94" s="19"/>
      <c r="E94" s="19"/>
      <c r="F94" s="19"/>
      <c r="G94" s="19"/>
      <c r="H94" s="19"/>
      <c r="I94" s="69"/>
    </row>
    <row r="95" spans="1:9" ht="15" customHeight="1" thickBot="1" x14ac:dyDescent="0.3">
      <c r="A95" s="110" t="s">
        <v>66</v>
      </c>
      <c r="B95" s="111"/>
      <c r="C95" s="111"/>
      <c r="D95" s="111"/>
      <c r="E95" s="111"/>
      <c r="F95" s="112"/>
      <c r="G95" s="19"/>
      <c r="H95" s="19"/>
      <c r="I95" s="65"/>
    </row>
    <row r="96" spans="1:9" ht="29.1" customHeight="1" x14ac:dyDescent="0.25">
      <c r="A96" s="92" t="s">
        <v>57</v>
      </c>
      <c r="B96" s="93" t="s">
        <v>24</v>
      </c>
      <c r="C96" s="98" t="s">
        <v>46</v>
      </c>
      <c r="D96" s="124" t="s">
        <v>47</v>
      </c>
      <c r="E96" s="124"/>
      <c r="F96" s="125"/>
      <c r="G96" s="19"/>
      <c r="H96" s="19"/>
      <c r="I96" s="65"/>
    </row>
    <row r="97" spans="1:9" ht="42.75" customHeight="1" x14ac:dyDescent="0.25">
      <c r="A97" s="4" t="s">
        <v>48</v>
      </c>
      <c r="B97" s="87" t="s">
        <v>49</v>
      </c>
      <c r="C97" s="16"/>
      <c r="D97" s="132"/>
      <c r="E97" s="133"/>
      <c r="F97" s="134"/>
      <c r="G97" s="19"/>
      <c r="H97" s="19"/>
      <c r="I97" s="65"/>
    </row>
    <row r="98" spans="1:9" ht="18" thickBot="1" x14ac:dyDescent="0.3">
      <c r="A98" s="96" t="s">
        <v>50</v>
      </c>
      <c r="B98" s="97" t="s">
        <v>51</v>
      </c>
      <c r="C98" s="37"/>
      <c r="D98" s="135"/>
      <c r="E98" s="136"/>
      <c r="F98" s="137"/>
      <c r="G98" s="71"/>
      <c r="H98" s="71"/>
      <c r="I98" s="72"/>
    </row>
    <row r="99" spans="1:9" ht="15.75" thickBot="1" x14ac:dyDescent="0.3">
      <c r="A99" s="15"/>
      <c r="I99" s="32"/>
    </row>
    <row r="100" spans="1:9" ht="42" customHeight="1" thickBot="1" x14ac:dyDescent="0.4">
      <c r="A100" s="129" t="s">
        <v>67</v>
      </c>
      <c r="B100" s="130"/>
      <c r="C100" s="130"/>
      <c r="D100" s="130"/>
      <c r="E100" s="130"/>
      <c r="F100" s="130"/>
      <c r="G100" s="130"/>
      <c r="H100" s="130"/>
      <c r="I100" s="131"/>
    </row>
    <row r="101" spans="1:9" ht="15" customHeight="1" x14ac:dyDescent="0.25">
      <c r="A101" s="7" t="s">
        <v>19</v>
      </c>
      <c r="B101" s="118" t="s">
        <v>68</v>
      </c>
      <c r="C101" s="119"/>
      <c r="D101" s="119"/>
      <c r="E101" s="119"/>
      <c r="F101" s="120"/>
      <c r="G101" s="63"/>
      <c r="H101" s="63"/>
      <c r="I101" s="64"/>
    </row>
    <row r="102" spans="1:9" ht="15" customHeight="1" x14ac:dyDescent="0.25">
      <c r="A102" s="4" t="s">
        <v>21</v>
      </c>
      <c r="B102" s="121" t="s">
        <v>69</v>
      </c>
      <c r="C102" s="122"/>
      <c r="D102" s="122"/>
      <c r="E102" s="122"/>
      <c r="F102" s="123"/>
      <c r="G102" s="19"/>
      <c r="H102" s="19"/>
      <c r="I102" s="65"/>
    </row>
    <row r="103" spans="1:9" ht="15" customHeight="1" thickBot="1" x14ac:dyDescent="0.3">
      <c r="A103" s="66"/>
      <c r="B103" s="19"/>
      <c r="C103" s="19"/>
      <c r="D103" s="19"/>
      <c r="E103" s="19"/>
      <c r="F103" s="19"/>
      <c r="G103" s="19"/>
      <c r="H103" s="19"/>
      <c r="I103" s="65"/>
    </row>
    <row r="104" spans="1:9" ht="46.5" customHeight="1" x14ac:dyDescent="0.25">
      <c r="A104" s="92" t="s">
        <v>23</v>
      </c>
      <c r="B104" s="93" t="s">
        <v>24</v>
      </c>
      <c r="C104" s="93" t="s">
        <v>25</v>
      </c>
      <c r="D104" s="93" t="s">
        <v>26</v>
      </c>
      <c r="E104" s="94" t="s">
        <v>27</v>
      </c>
      <c r="F104" s="93" t="s">
        <v>28</v>
      </c>
      <c r="G104" s="93" t="s">
        <v>29</v>
      </c>
      <c r="H104" s="93" t="s">
        <v>24</v>
      </c>
      <c r="I104" s="95" t="s">
        <v>30</v>
      </c>
    </row>
    <row r="105" spans="1:9" ht="15" customHeight="1" x14ac:dyDescent="0.25">
      <c r="A105" s="4" t="s">
        <v>31</v>
      </c>
      <c r="B105" s="87" t="s">
        <v>32</v>
      </c>
      <c r="C105" s="68"/>
      <c r="D105" s="68"/>
      <c r="E105" s="33"/>
      <c r="F105" s="86">
        <f>C105-SUM(D105-E105)</f>
        <v>0</v>
      </c>
      <c r="G105" s="87">
        <v>0.31</v>
      </c>
      <c r="H105" s="87" t="s">
        <v>33</v>
      </c>
      <c r="I105" s="88">
        <f t="shared" ref="I105:I109" si="4">F105*G105/1000</f>
        <v>0</v>
      </c>
    </row>
    <row r="106" spans="1:9" ht="15" customHeight="1" x14ac:dyDescent="0.25">
      <c r="A106" s="4" t="s">
        <v>34</v>
      </c>
      <c r="B106" s="87" t="s">
        <v>35</v>
      </c>
      <c r="C106" s="33"/>
      <c r="D106" s="33"/>
      <c r="E106" s="33"/>
      <c r="F106" s="86">
        <f>C106-SUM(D106:E106)</f>
        <v>0</v>
      </c>
      <c r="G106" s="87">
        <f>(51.53+10)/1000</f>
        <v>6.1530000000000001E-2</v>
      </c>
      <c r="H106" s="87" t="s">
        <v>36</v>
      </c>
      <c r="I106" s="88">
        <f t="shared" si="4"/>
        <v>0</v>
      </c>
    </row>
    <row r="107" spans="1:9" ht="15" customHeight="1" x14ac:dyDescent="0.25">
      <c r="A107" s="4" t="s">
        <v>37</v>
      </c>
      <c r="B107" s="87" t="s">
        <v>35</v>
      </c>
      <c r="C107" s="33"/>
      <c r="D107" s="33"/>
      <c r="E107" s="33"/>
      <c r="F107" s="86">
        <f>C107-SUM(D107:E107)</f>
        <v>0</v>
      </c>
      <c r="G107" s="87">
        <f>(60.6+20.2)/1000</f>
        <v>8.0799999999999997E-2</v>
      </c>
      <c r="H107" s="87" t="s">
        <v>36</v>
      </c>
      <c r="I107" s="88">
        <f t="shared" si="4"/>
        <v>0</v>
      </c>
    </row>
    <row r="108" spans="1:9" x14ac:dyDescent="0.25">
      <c r="A108" s="4" t="s">
        <v>38</v>
      </c>
      <c r="B108" s="87" t="s">
        <v>39</v>
      </c>
      <c r="C108" s="33"/>
      <c r="D108" s="33"/>
      <c r="E108" s="33"/>
      <c r="F108" s="86">
        <f>C108-SUM(D108:E108)</f>
        <v>0</v>
      </c>
      <c r="G108" s="89">
        <f>38.6*(70.41+17.3)/1000</f>
        <v>3.3856059999999997</v>
      </c>
      <c r="H108" s="87" t="s">
        <v>40</v>
      </c>
      <c r="I108" s="88">
        <f t="shared" si="4"/>
        <v>0</v>
      </c>
    </row>
    <row r="109" spans="1:9" x14ac:dyDescent="0.25">
      <c r="A109" s="4" t="s">
        <v>41</v>
      </c>
      <c r="B109" s="87" t="s">
        <v>39</v>
      </c>
      <c r="C109" s="33"/>
      <c r="D109" s="33"/>
      <c r="E109" s="33"/>
      <c r="F109" s="86">
        <f>C109-SUM(D109:E109)</f>
        <v>0</v>
      </c>
      <c r="G109" s="89">
        <f>34.2*(67.62+17.2)/1000</f>
        <v>2.9008440000000006</v>
      </c>
      <c r="H109" s="87" t="s">
        <v>40</v>
      </c>
      <c r="I109" s="88">
        <f t="shared" si="4"/>
        <v>0</v>
      </c>
    </row>
    <row r="110" spans="1:9" ht="17.25" x14ac:dyDescent="0.25">
      <c r="A110" s="4" t="s">
        <v>42</v>
      </c>
      <c r="B110" s="25"/>
      <c r="C110" s="33"/>
      <c r="D110" s="33"/>
      <c r="E110" s="33"/>
      <c r="F110" s="90">
        <f>C110-SUM(D110:E110)</f>
        <v>0</v>
      </c>
      <c r="G110" s="87"/>
      <c r="H110" s="87"/>
      <c r="I110" s="5"/>
    </row>
    <row r="111" spans="1:9" ht="29.1" customHeight="1" x14ac:dyDescent="0.25">
      <c r="A111" s="113" t="s">
        <v>43</v>
      </c>
      <c r="B111" s="114"/>
      <c r="C111" s="114"/>
      <c r="D111" s="114"/>
      <c r="E111" s="114"/>
      <c r="F111" s="114"/>
      <c r="G111" s="114"/>
      <c r="H111" s="114"/>
      <c r="I111" s="91">
        <f>SUM(I105:I110)</f>
        <v>0</v>
      </c>
    </row>
    <row r="112" spans="1:9" ht="15.75" thickBot="1" x14ac:dyDescent="0.3">
      <c r="A112" s="66"/>
      <c r="B112" s="19"/>
      <c r="C112" s="19"/>
      <c r="D112" s="19"/>
      <c r="E112" s="19"/>
      <c r="F112" s="19"/>
      <c r="G112" s="19"/>
      <c r="H112" s="19"/>
      <c r="I112" s="69"/>
    </row>
    <row r="113" spans="1:9" ht="15" customHeight="1" thickBot="1" x14ac:dyDescent="0.3">
      <c r="A113" s="110" t="s">
        <v>70</v>
      </c>
      <c r="B113" s="111"/>
      <c r="C113" s="111"/>
      <c r="D113" s="111"/>
      <c r="E113" s="111"/>
      <c r="F113" s="112"/>
      <c r="G113" s="19"/>
      <c r="H113" s="19"/>
      <c r="I113" s="65"/>
    </row>
    <row r="114" spans="1:9" ht="29.1" customHeight="1" x14ac:dyDescent="0.25">
      <c r="A114" s="92" t="s">
        <v>57</v>
      </c>
      <c r="B114" s="93" t="s">
        <v>24</v>
      </c>
      <c r="C114" s="98" t="s">
        <v>46</v>
      </c>
      <c r="D114" s="124" t="s">
        <v>47</v>
      </c>
      <c r="E114" s="124"/>
      <c r="F114" s="125"/>
      <c r="G114" s="19"/>
      <c r="H114" s="19"/>
      <c r="I114" s="65"/>
    </row>
    <row r="115" spans="1:9" ht="16.5" customHeight="1" x14ac:dyDescent="0.25">
      <c r="A115" s="4" t="s">
        <v>48</v>
      </c>
      <c r="B115" s="87" t="s">
        <v>49</v>
      </c>
      <c r="C115" s="16" t="s">
        <v>71</v>
      </c>
      <c r="D115" s="132" t="s">
        <v>72</v>
      </c>
      <c r="E115" s="133"/>
      <c r="F115" s="134"/>
      <c r="G115" s="19"/>
      <c r="H115" s="19"/>
      <c r="I115" s="65"/>
    </row>
    <row r="116" spans="1:9" ht="18" thickBot="1" x14ac:dyDescent="0.3">
      <c r="A116" s="96" t="s">
        <v>50</v>
      </c>
      <c r="B116" s="97" t="s">
        <v>51</v>
      </c>
      <c r="C116" s="37" t="s">
        <v>73</v>
      </c>
      <c r="D116" s="135"/>
      <c r="E116" s="136"/>
      <c r="F116" s="137"/>
      <c r="G116" s="71"/>
      <c r="H116" s="71"/>
      <c r="I116" s="72"/>
    </row>
  </sheetData>
  <sheetProtection algorithmName="SHA-512" hashValue="bbDF5x3Y/lY1DCzPiWFzyXju1tf0A0sOVcBVY0fSwCYQ6jZfMZrAPhiDcJHRmlh2ukl6AKV5GXTOIc0w9rJ5lA==" saltValue="Y7HGV35U8Al25uWVCk50IQ==" spinCount="100000" sheet="1" objects="1" scenarios="1"/>
  <mergeCells count="49">
    <mergeCell ref="A95:F95"/>
    <mergeCell ref="D96:F96"/>
    <mergeCell ref="D55:F56"/>
    <mergeCell ref="B42:F42"/>
    <mergeCell ref="D115:F116"/>
    <mergeCell ref="A58:I58"/>
    <mergeCell ref="B59:F59"/>
    <mergeCell ref="B60:F60"/>
    <mergeCell ref="A69:H69"/>
    <mergeCell ref="A71:F71"/>
    <mergeCell ref="D72:F72"/>
    <mergeCell ref="D73:F74"/>
    <mergeCell ref="D114:F114"/>
    <mergeCell ref="A82:I82"/>
    <mergeCell ref="K2:P2"/>
    <mergeCell ref="K7:P7"/>
    <mergeCell ref="A1:I1"/>
    <mergeCell ref="A12:I12"/>
    <mergeCell ref="K8:P9"/>
    <mergeCell ref="A7:I7"/>
    <mergeCell ref="A8:I8"/>
    <mergeCell ref="A9:I9"/>
    <mergeCell ref="A10:I10"/>
    <mergeCell ref="A2:I2"/>
    <mergeCell ref="A3:I5"/>
    <mergeCell ref="D31:F31"/>
    <mergeCell ref="D32:F33"/>
    <mergeCell ref="K10:P10"/>
    <mergeCell ref="A30:F30"/>
    <mergeCell ref="A17:I17"/>
    <mergeCell ref="B18:F18"/>
    <mergeCell ref="B19:F19"/>
    <mergeCell ref="A28:H28"/>
    <mergeCell ref="A35:I35"/>
    <mergeCell ref="A113:F113"/>
    <mergeCell ref="A111:H111"/>
    <mergeCell ref="A53:F53"/>
    <mergeCell ref="A51:H51"/>
    <mergeCell ref="A40:I40"/>
    <mergeCell ref="B41:F41"/>
    <mergeCell ref="B84:F84"/>
    <mergeCell ref="D54:F54"/>
    <mergeCell ref="B83:F83"/>
    <mergeCell ref="A77:I77"/>
    <mergeCell ref="A100:I100"/>
    <mergeCell ref="B101:F101"/>
    <mergeCell ref="B102:F102"/>
    <mergeCell ref="D97:F98"/>
    <mergeCell ref="A93:H93"/>
  </mergeCells>
  <conditionalFormatting sqref="B14:B15">
    <cfRule type="notContainsBlanks" dxfId="48" priority="18">
      <formula>LEN(TRIM(B14))&gt;0</formula>
    </cfRule>
  </conditionalFormatting>
  <conditionalFormatting sqref="B37:B38">
    <cfRule type="notContainsBlanks" dxfId="47" priority="17">
      <formula>LEN(TRIM(B37))&gt;0</formula>
    </cfRule>
  </conditionalFormatting>
  <conditionalFormatting sqref="B79:B80">
    <cfRule type="notContainsBlanks" dxfId="46" priority="16">
      <formula>LEN(TRIM(B79))&gt;0</formula>
    </cfRule>
  </conditionalFormatting>
  <conditionalFormatting sqref="B18:F19">
    <cfRule type="notContainsBlanks" dxfId="45" priority="14">
      <formula>LEN(TRIM(B18))&gt;0</formula>
    </cfRule>
  </conditionalFormatting>
  <conditionalFormatting sqref="B41:F42">
    <cfRule type="notContainsBlanks" dxfId="44" priority="11">
      <formula>LEN(TRIM(B41))&gt;0</formula>
    </cfRule>
  </conditionalFormatting>
  <conditionalFormatting sqref="B59:F60">
    <cfRule type="notContainsBlanks" dxfId="43" priority="8">
      <formula>LEN(TRIM(B59))&gt;0</formula>
    </cfRule>
  </conditionalFormatting>
  <conditionalFormatting sqref="B83:F84">
    <cfRule type="notContainsBlanks" dxfId="42" priority="5">
      <formula>LEN(TRIM(B83))&gt;0</formula>
    </cfRule>
  </conditionalFormatting>
  <conditionalFormatting sqref="B101:F102">
    <cfRule type="notContainsBlanks" dxfId="41" priority="2">
      <formula>LEN(TRIM(B101))&gt;0</formula>
    </cfRule>
  </conditionalFormatting>
  <conditionalFormatting sqref="C32:D32 C33">
    <cfRule type="notContainsBlanks" dxfId="40" priority="13">
      <formula>LEN(TRIM(C32))&gt;0</formula>
    </cfRule>
  </conditionalFormatting>
  <conditionalFormatting sqref="C55:D55 C56">
    <cfRule type="notContainsBlanks" dxfId="39" priority="10">
      <formula>LEN(TRIM(C55))&gt;0</formula>
    </cfRule>
  </conditionalFormatting>
  <conditionalFormatting sqref="C73:D73 C74">
    <cfRule type="notContainsBlanks" dxfId="38" priority="7">
      <formula>LEN(TRIM(C73))&gt;0</formula>
    </cfRule>
  </conditionalFormatting>
  <conditionalFormatting sqref="C97:D97 C98">
    <cfRule type="notContainsBlanks" dxfId="37" priority="4">
      <formula>LEN(TRIM(C97))&gt;0</formula>
    </cfRule>
  </conditionalFormatting>
  <conditionalFormatting sqref="C115:D115 C116">
    <cfRule type="notContainsBlanks" dxfId="36" priority="1">
      <formula>LEN(TRIM(C115))&gt;0</formula>
    </cfRule>
  </conditionalFormatting>
  <conditionalFormatting sqref="C22:E27 B27">
    <cfRule type="notContainsBlanks" dxfId="35" priority="15">
      <formula>LEN(TRIM(B22))&gt;0</formula>
    </cfRule>
  </conditionalFormatting>
  <conditionalFormatting sqref="C45:E50 B50">
    <cfRule type="notContainsBlanks" dxfId="34" priority="12">
      <formula>LEN(TRIM(B45))&gt;0</formula>
    </cfRule>
  </conditionalFormatting>
  <conditionalFormatting sqref="C63:E68 B68">
    <cfRule type="notContainsBlanks" dxfId="33" priority="9">
      <formula>LEN(TRIM(B63))&gt;0</formula>
    </cfRule>
  </conditionalFormatting>
  <conditionalFormatting sqref="C87:E92 B92">
    <cfRule type="notContainsBlanks" dxfId="32" priority="6">
      <formula>LEN(TRIM(B87))&gt;0</formula>
    </cfRule>
  </conditionalFormatting>
  <conditionalFormatting sqref="C105:E110 B110">
    <cfRule type="notContainsBlanks" dxfId="31" priority="3">
      <formula>LEN(TRIM(B105))&gt;0</formula>
    </cfRule>
  </conditionalFormatting>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2">
        <x14:dataValidation type="list" allowBlank="1" showInputMessage="1" xr:uid="{9EA10BFC-3368-401D-8680-57F62F459989}">
          <x14:formula1>
            <xm:f>'Drop down menu lists (to hide)'!$A$3:$A$14</xm:f>
          </x14:formula1>
          <xm:sqref>B19:F19 B42:F42 B84:F84 B60:F60 B102:F102</xm:sqref>
        </x14:dataValidation>
        <x14:dataValidation type="list" errorStyle="warning" allowBlank="1" showInputMessage="1" xr:uid="{D8ADF0E0-EAD8-4B56-8E00-2221B5B74628}">
          <x14:formula1>
            <xm:f>'Drop down menu lists (to hide)'!$B$3:$B$22</xm:f>
          </x14:formula1>
          <xm:sqref>B18:F18 B41:F41 B83:F83 B59:F59 B101:F101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69A1-3245-4BA8-BD5C-C3633116F78B}">
  <sheetPr>
    <tabColor rgb="FFFFFF00"/>
  </sheetPr>
  <dimension ref="A1:B26"/>
  <sheetViews>
    <sheetView workbookViewId="0">
      <selection activeCell="A17" sqref="A17"/>
    </sheetView>
  </sheetViews>
  <sheetFormatPr defaultRowHeight="15" x14ac:dyDescent="0.25"/>
  <cols>
    <col min="1" max="1" width="22.85546875" customWidth="1"/>
    <col min="2" max="2" width="52" customWidth="1"/>
  </cols>
  <sheetData>
    <row r="1" spans="1:2" ht="18.75" x14ac:dyDescent="0.3">
      <c r="A1" s="3" t="s">
        <v>74</v>
      </c>
      <c r="B1" s="3"/>
    </row>
    <row r="2" spans="1:2" ht="15.75" thickBot="1" x14ac:dyDescent="0.3">
      <c r="A2" s="1" t="s">
        <v>75</v>
      </c>
      <c r="B2" s="1" t="s">
        <v>76</v>
      </c>
    </row>
    <row r="3" spans="1:2" x14ac:dyDescent="0.25">
      <c r="A3" s="7" t="s">
        <v>69</v>
      </c>
      <c r="B3" s="8" t="s">
        <v>77</v>
      </c>
    </row>
    <row r="4" spans="1:2" x14ac:dyDescent="0.25">
      <c r="A4" s="4" t="s">
        <v>55</v>
      </c>
      <c r="B4" s="5" t="s">
        <v>78</v>
      </c>
    </row>
    <row r="5" spans="1:2" x14ac:dyDescent="0.25">
      <c r="A5" s="4" t="s">
        <v>79</v>
      </c>
      <c r="B5" s="5" t="s">
        <v>68</v>
      </c>
    </row>
    <row r="6" spans="1:2" x14ac:dyDescent="0.25">
      <c r="A6" s="4" t="s">
        <v>80</v>
      </c>
      <c r="B6" s="5" t="s">
        <v>59</v>
      </c>
    </row>
    <row r="7" spans="1:2" x14ac:dyDescent="0.25">
      <c r="A7" s="4" t="s">
        <v>81</v>
      </c>
      <c r="B7" s="5" t="s">
        <v>82</v>
      </c>
    </row>
    <row r="8" spans="1:2" x14ac:dyDescent="0.25">
      <c r="A8" s="4" t="s">
        <v>83</v>
      </c>
      <c r="B8" s="5" t="s">
        <v>84</v>
      </c>
    </row>
    <row r="9" spans="1:2" ht="30" x14ac:dyDescent="0.25">
      <c r="A9" s="4" t="s">
        <v>85</v>
      </c>
      <c r="B9" s="5" t="s">
        <v>54</v>
      </c>
    </row>
    <row r="10" spans="1:2" ht="30" x14ac:dyDescent="0.25">
      <c r="A10" s="4" t="s">
        <v>86</v>
      </c>
      <c r="B10" s="5" t="s">
        <v>87</v>
      </c>
    </row>
    <row r="11" spans="1:2" ht="45" x14ac:dyDescent="0.25">
      <c r="A11" s="4" t="s">
        <v>88</v>
      </c>
      <c r="B11" s="5" t="s">
        <v>89</v>
      </c>
    </row>
    <row r="12" spans="1:2" ht="30" x14ac:dyDescent="0.25">
      <c r="A12" s="4" t="s">
        <v>90</v>
      </c>
      <c r="B12" s="5" t="s">
        <v>91</v>
      </c>
    </row>
    <row r="13" spans="1:2" x14ac:dyDescent="0.25">
      <c r="A13" s="9" t="s">
        <v>22</v>
      </c>
      <c r="B13" s="5" t="s">
        <v>92</v>
      </c>
    </row>
    <row r="14" spans="1:2" x14ac:dyDescent="0.25">
      <c r="A14" s="4" t="s">
        <v>93</v>
      </c>
      <c r="B14" s="5" t="s">
        <v>94</v>
      </c>
    </row>
    <row r="15" spans="1:2" ht="30" x14ac:dyDescent="0.25">
      <c r="B15" s="5" t="s">
        <v>95</v>
      </c>
    </row>
    <row r="16" spans="1:2" x14ac:dyDescent="0.25">
      <c r="A16" s="9"/>
      <c r="B16" s="5" t="s">
        <v>96</v>
      </c>
    </row>
    <row r="17" spans="1:2" ht="30" x14ac:dyDescent="0.25">
      <c r="A17" s="9"/>
      <c r="B17" s="5" t="s">
        <v>64</v>
      </c>
    </row>
    <row r="18" spans="1:2" x14ac:dyDescent="0.25">
      <c r="A18" s="9"/>
      <c r="B18" s="5" t="s">
        <v>20</v>
      </c>
    </row>
    <row r="19" spans="1:2" x14ac:dyDescent="0.25">
      <c r="A19" s="9"/>
      <c r="B19" s="5" t="s">
        <v>97</v>
      </c>
    </row>
    <row r="20" spans="1:2" x14ac:dyDescent="0.25">
      <c r="A20" s="9"/>
      <c r="B20" s="5" t="s">
        <v>68</v>
      </c>
    </row>
    <row r="21" spans="1:2" x14ac:dyDescent="0.25">
      <c r="A21" s="9"/>
      <c r="B21" s="5" t="s">
        <v>59</v>
      </c>
    </row>
    <row r="22" spans="1:2" ht="30.75" thickBot="1" x14ac:dyDescent="0.3">
      <c r="A22" s="10"/>
      <c r="B22" s="6" t="s">
        <v>98</v>
      </c>
    </row>
    <row r="26" spans="1:2" x14ac:dyDescent="0.25">
      <c r="B26"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24CBB-E234-4950-82C2-0643C85FA5FD}">
  <sheetPr>
    <tabColor theme="7" tint="0.79998168889431442"/>
  </sheetPr>
  <dimension ref="A1:P247"/>
  <sheetViews>
    <sheetView tabSelected="1" zoomScaleNormal="100" workbookViewId="0">
      <selection activeCell="E74" sqref="E74"/>
    </sheetView>
  </sheetViews>
  <sheetFormatPr defaultColWidth="8.7109375" defaultRowHeight="15" x14ac:dyDescent="0.25"/>
  <cols>
    <col min="1" max="1" width="24.85546875" style="19" customWidth="1"/>
    <col min="2" max="2" width="11.5703125" style="19" customWidth="1"/>
    <col min="3" max="3" width="13.140625" style="19" customWidth="1"/>
    <col min="4" max="4" width="13.5703125" style="19" customWidth="1"/>
    <col min="5" max="5" width="14.5703125" style="19" customWidth="1"/>
    <col min="6" max="6" width="12.85546875" style="19" customWidth="1"/>
    <col min="7" max="7" width="12.140625" style="19" customWidth="1"/>
    <col min="8" max="8" width="13.42578125" style="19" customWidth="1"/>
    <col min="9" max="9" width="18.140625" style="19" customWidth="1"/>
    <col min="10" max="10" width="5.140625" style="19" customWidth="1"/>
    <col min="11" max="11" width="26.85546875" style="19" customWidth="1"/>
    <col min="12" max="12" width="11" style="19" customWidth="1"/>
    <col min="13" max="13" width="22.42578125" style="19" customWidth="1"/>
    <col min="14" max="14" width="23.42578125" style="19" customWidth="1"/>
    <col min="15" max="15" width="25.42578125" style="19" customWidth="1"/>
    <col min="16" max="16" width="12.140625" style="19" customWidth="1"/>
    <col min="17" max="16384" width="8.7109375" style="19"/>
  </cols>
  <sheetData>
    <row r="1" spans="1:16" ht="21" x14ac:dyDescent="0.35">
      <c r="A1" s="173" t="s">
        <v>99</v>
      </c>
      <c r="B1" s="173"/>
      <c r="C1" s="173"/>
      <c r="D1" s="173"/>
      <c r="E1" s="173"/>
      <c r="F1" s="173"/>
      <c r="G1" s="173"/>
      <c r="H1" s="173"/>
      <c r="I1" s="173"/>
      <c r="K1" s="49" t="s">
        <v>100</v>
      </c>
      <c r="L1" s="50"/>
      <c r="M1" s="50"/>
      <c r="N1" s="50"/>
      <c r="O1" s="50"/>
      <c r="P1" s="51"/>
    </row>
    <row r="2" spans="1:16" ht="32.450000000000003" customHeight="1" x14ac:dyDescent="0.25">
      <c r="K2" s="188" t="s">
        <v>101</v>
      </c>
      <c r="L2" s="177"/>
      <c r="M2" s="177"/>
      <c r="N2" s="177"/>
      <c r="O2" s="177"/>
      <c r="P2" s="189"/>
    </row>
    <row r="3" spans="1:16" ht="18.75" customHeight="1" thickBot="1" x14ac:dyDescent="0.4">
      <c r="A3" s="178" t="s">
        <v>102</v>
      </c>
      <c r="B3" s="178"/>
      <c r="C3" s="178"/>
      <c r="D3" s="178"/>
      <c r="E3" s="178"/>
      <c r="F3" s="178"/>
      <c r="G3" s="178"/>
      <c r="H3" s="178"/>
      <c r="I3" s="178"/>
      <c r="K3" s="188" t="s">
        <v>103</v>
      </c>
      <c r="L3" s="177"/>
      <c r="M3" s="177"/>
      <c r="N3" s="177"/>
      <c r="O3" s="177"/>
      <c r="P3" s="189"/>
    </row>
    <row r="4" spans="1:16" ht="51.95" customHeight="1" x14ac:dyDescent="0.25">
      <c r="A4" s="182" t="s">
        <v>138</v>
      </c>
      <c r="B4" s="183"/>
      <c r="C4" s="183"/>
      <c r="D4" s="183"/>
      <c r="E4" s="183"/>
      <c r="F4" s="183"/>
      <c r="G4" s="183"/>
      <c r="H4" s="183"/>
      <c r="I4" s="184"/>
      <c r="K4" s="200" t="s">
        <v>104</v>
      </c>
      <c r="L4" s="201"/>
      <c r="M4" s="201"/>
      <c r="N4" s="201"/>
      <c r="O4" s="201"/>
      <c r="P4" s="202"/>
    </row>
    <row r="5" spans="1:16" ht="126.6" customHeight="1" thickBot="1" x14ac:dyDescent="0.3">
      <c r="A5" s="185"/>
      <c r="B5" s="186"/>
      <c r="C5" s="186"/>
      <c r="D5" s="186"/>
      <c r="E5" s="186"/>
      <c r="F5" s="186"/>
      <c r="G5" s="186"/>
      <c r="H5" s="186"/>
      <c r="I5" s="187"/>
      <c r="K5" s="203"/>
      <c r="L5" s="201"/>
      <c r="M5" s="201"/>
      <c r="N5" s="201"/>
      <c r="O5" s="201"/>
      <c r="P5" s="202"/>
    </row>
    <row r="6" spans="1:16" ht="49.5" customHeight="1" x14ac:dyDescent="0.25">
      <c r="A6" s="52"/>
      <c r="B6" s="52"/>
      <c r="C6" s="52"/>
      <c r="D6" s="52"/>
      <c r="E6" s="52"/>
      <c r="F6" s="52"/>
      <c r="G6" s="52"/>
      <c r="H6" s="52"/>
      <c r="I6" s="52"/>
      <c r="K6" s="188" t="s">
        <v>105</v>
      </c>
      <c r="L6" s="177"/>
      <c r="M6" s="177"/>
      <c r="N6" s="177"/>
      <c r="O6" s="177"/>
      <c r="P6" s="189"/>
    </row>
    <row r="7" spans="1:16" ht="45.6" customHeight="1" thickBot="1" x14ac:dyDescent="0.3">
      <c r="A7" s="177" t="s">
        <v>106</v>
      </c>
      <c r="B7" s="177"/>
      <c r="C7" s="177"/>
      <c r="D7" s="177"/>
      <c r="E7" s="177"/>
      <c r="F7" s="177"/>
      <c r="G7" s="177"/>
      <c r="H7" s="177"/>
      <c r="I7" s="177"/>
      <c r="K7" s="193" t="s">
        <v>107</v>
      </c>
      <c r="L7" s="194"/>
      <c r="M7" s="194"/>
      <c r="N7" s="194"/>
      <c r="O7" s="194"/>
      <c r="P7" s="195"/>
    </row>
    <row r="8" spans="1:16" ht="33.950000000000003" customHeight="1" x14ac:dyDescent="0.3">
      <c r="A8" s="54" t="s">
        <v>16</v>
      </c>
      <c r="B8" s="55"/>
      <c r="D8" s="179" t="s">
        <v>108</v>
      </c>
      <c r="E8" s="179"/>
      <c r="F8" s="179"/>
      <c r="K8" s="190" t="s">
        <v>109</v>
      </c>
      <c r="L8" s="191"/>
      <c r="M8" s="191"/>
      <c r="N8" s="191"/>
      <c r="O8" s="191"/>
      <c r="P8" s="192"/>
    </row>
    <row r="9" spans="1:16" ht="44.45" customHeight="1" thickBot="1" x14ac:dyDescent="0.35">
      <c r="A9" s="56" t="s">
        <v>17</v>
      </c>
      <c r="B9" s="57"/>
      <c r="C9" s="58"/>
      <c r="D9" s="58"/>
      <c r="F9" s="181"/>
      <c r="G9" s="181"/>
      <c r="H9" s="181"/>
      <c r="I9" s="181"/>
      <c r="K9" s="196" t="s">
        <v>133</v>
      </c>
      <c r="L9" s="197"/>
      <c r="M9" s="197"/>
      <c r="N9" s="197"/>
      <c r="O9" s="197"/>
      <c r="P9" s="198"/>
    </row>
    <row r="10" spans="1:16" x14ac:dyDescent="0.25">
      <c r="A10" s="59"/>
      <c r="B10" s="180"/>
      <c r="C10" s="180"/>
      <c r="D10" s="180"/>
    </row>
    <row r="11" spans="1:16" ht="12" customHeight="1" x14ac:dyDescent="0.25">
      <c r="A11" s="60"/>
      <c r="B11" s="61"/>
      <c r="C11" s="61"/>
      <c r="D11" s="61"/>
      <c r="K11" s="199"/>
      <c r="L11" s="199"/>
      <c r="M11" s="199"/>
      <c r="N11" s="199"/>
      <c r="O11" s="199"/>
      <c r="P11" s="199"/>
    </row>
    <row r="12" spans="1:16" ht="12" customHeight="1" x14ac:dyDescent="0.25">
      <c r="A12" s="60"/>
      <c r="B12" s="61"/>
      <c r="C12" s="61"/>
      <c r="D12" s="61"/>
      <c r="E12" s="61"/>
    </row>
    <row r="13" spans="1:16" ht="20.100000000000001" customHeight="1" thickBot="1" x14ac:dyDescent="0.3">
      <c r="E13" s="61"/>
    </row>
    <row r="14" spans="1:16" ht="21.75" thickBot="1" x14ac:dyDescent="0.4">
      <c r="A14" s="174" t="s">
        <v>110</v>
      </c>
      <c r="B14" s="175"/>
      <c r="C14" s="175"/>
      <c r="D14" s="175"/>
      <c r="E14" s="175"/>
      <c r="F14" s="175"/>
      <c r="G14" s="175"/>
      <c r="H14" s="175"/>
      <c r="I14" s="176"/>
    </row>
    <row r="15" spans="1:16" x14ac:dyDescent="0.25">
      <c r="A15" s="7" t="s">
        <v>19</v>
      </c>
      <c r="B15" s="118"/>
      <c r="C15" s="119"/>
      <c r="D15" s="119"/>
      <c r="E15" s="119"/>
      <c r="F15" s="120"/>
      <c r="G15" s="63"/>
      <c r="H15" s="63"/>
      <c r="I15" s="64"/>
    </row>
    <row r="16" spans="1:16" x14ac:dyDescent="0.25">
      <c r="A16" s="4" t="s">
        <v>21</v>
      </c>
      <c r="B16" s="121"/>
      <c r="C16" s="122"/>
      <c r="D16" s="122"/>
      <c r="E16" s="122"/>
      <c r="F16" s="123"/>
      <c r="I16" s="65"/>
    </row>
    <row r="17" spans="1:16" ht="21.75" thickBot="1" x14ac:dyDescent="0.4">
      <c r="A17" s="66"/>
      <c r="I17" s="65"/>
      <c r="K17" s="67"/>
      <c r="L17" s="53"/>
      <c r="M17" s="53"/>
      <c r="N17" s="53"/>
      <c r="O17" s="53"/>
      <c r="P17" s="53"/>
    </row>
    <row r="18" spans="1:16" ht="60" customHeight="1" x14ac:dyDescent="0.25">
      <c r="A18" s="92" t="s">
        <v>23</v>
      </c>
      <c r="B18" s="93" t="s">
        <v>24</v>
      </c>
      <c r="C18" s="93" t="s">
        <v>25</v>
      </c>
      <c r="D18" s="93" t="s">
        <v>26</v>
      </c>
      <c r="E18" s="94" t="s">
        <v>27</v>
      </c>
      <c r="F18" s="93" t="s">
        <v>28</v>
      </c>
      <c r="G18" s="93" t="s">
        <v>29</v>
      </c>
      <c r="H18" s="93" t="s">
        <v>24</v>
      </c>
      <c r="I18" s="95" t="s">
        <v>111</v>
      </c>
      <c r="K18" s="53"/>
      <c r="L18" s="53"/>
      <c r="M18" s="53"/>
      <c r="N18" s="53"/>
      <c r="O18" s="53"/>
      <c r="P18" s="53"/>
    </row>
    <row r="19" spans="1:16" x14ac:dyDescent="0.25">
      <c r="A19" s="4" t="s">
        <v>31</v>
      </c>
      <c r="B19" s="87" t="s">
        <v>32</v>
      </c>
      <c r="C19" s="68"/>
      <c r="D19" s="68"/>
      <c r="E19" s="33"/>
      <c r="F19" s="86">
        <f>C19-SUM(D19-E19)</f>
        <v>0</v>
      </c>
      <c r="G19" s="87">
        <v>0.31</v>
      </c>
      <c r="H19" s="87" t="s">
        <v>33</v>
      </c>
      <c r="I19" s="88">
        <f t="shared" ref="I19:I23" si="0">F19*G19/1000</f>
        <v>0</v>
      </c>
    </row>
    <row r="20" spans="1:16" x14ac:dyDescent="0.25">
      <c r="A20" s="4" t="s">
        <v>34</v>
      </c>
      <c r="B20" s="87" t="s">
        <v>35</v>
      </c>
      <c r="C20" s="33"/>
      <c r="D20" s="33"/>
      <c r="E20" s="33"/>
      <c r="F20" s="86">
        <f>C20-SUM(D20:E20)</f>
        <v>0</v>
      </c>
      <c r="G20" s="87">
        <f>(51.53+10)/1000</f>
        <v>6.1530000000000001E-2</v>
      </c>
      <c r="H20" s="87" t="s">
        <v>36</v>
      </c>
      <c r="I20" s="88">
        <f t="shared" si="0"/>
        <v>0</v>
      </c>
    </row>
    <row r="21" spans="1:16" x14ac:dyDescent="0.25">
      <c r="A21" s="4" t="s">
        <v>37</v>
      </c>
      <c r="B21" s="87" t="s">
        <v>35</v>
      </c>
      <c r="C21" s="33"/>
      <c r="D21" s="33"/>
      <c r="E21" s="33"/>
      <c r="F21" s="86">
        <f>C21-SUM(D21:E21)</f>
        <v>0</v>
      </c>
      <c r="G21" s="87">
        <f>(60.6+20.2)/1000</f>
        <v>8.0799999999999997E-2</v>
      </c>
      <c r="H21" s="87" t="s">
        <v>36</v>
      </c>
      <c r="I21" s="88">
        <f t="shared" si="0"/>
        <v>0</v>
      </c>
    </row>
    <row r="22" spans="1:16" x14ac:dyDescent="0.25">
      <c r="A22" s="4" t="s">
        <v>38</v>
      </c>
      <c r="B22" s="87" t="s">
        <v>39</v>
      </c>
      <c r="C22" s="33"/>
      <c r="D22" s="33"/>
      <c r="E22" s="33"/>
      <c r="F22" s="86">
        <f>C22-SUM(D22:E22)</f>
        <v>0</v>
      </c>
      <c r="G22" s="89">
        <f>38.6*(70.41+17.3)/1000</f>
        <v>3.3856059999999997</v>
      </c>
      <c r="H22" s="87" t="s">
        <v>40</v>
      </c>
      <c r="I22" s="88">
        <f t="shared" si="0"/>
        <v>0</v>
      </c>
    </row>
    <row r="23" spans="1:16" x14ac:dyDescent="0.25">
      <c r="A23" s="4" t="s">
        <v>41</v>
      </c>
      <c r="B23" s="87" t="s">
        <v>39</v>
      </c>
      <c r="C23" s="33"/>
      <c r="D23" s="33"/>
      <c r="E23" s="33"/>
      <c r="F23" s="86">
        <f>C23-SUM(D23:E23)</f>
        <v>0</v>
      </c>
      <c r="G23" s="89">
        <f>34.2*(67.62+17.2)/1000</f>
        <v>2.9008440000000006</v>
      </c>
      <c r="H23" s="87" t="s">
        <v>40</v>
      </c>
      <c r="I23" s="88">
        <f t="shared" si="0"/>
        <v>0</v>
      </c>
      <c r="K23" s="53"/>
      <c r="L23" s="53"/>
      <c r="M23" s="53"/>
      <c r="N23" s="53"/>
      <c r="O23" s="53"/>
      <c r="P23" s="53"/>
    </row>
    <row r="24" spans="1:16" ht="17.25" x14ac:dyDescent="0.25">
      <c r="A24" s="4" t="s">
        <v>42</v>
      </c>
      <c r="B24" s="25"/>
      <c r="C24" s="33"/>
      <c r="D24" s="33"/>
      <c r="E24" s="33"/>
      <c r="F24" s="90">
        <f>C24-SUM(D24:E24)</f>
        <v>0</v>
      </c>
      <c r="G24" s="87" t="s">
        <v>112</v>
      </c>
      <c r="H24" s="87" t="s">
        <v>112</v>
      </c>
      <c r="I24" s="5"/>
    </row>
    <row r="25" spans="1:16" x14ac:dyDescent="0.25">
      <c r="A25" s="113" t="s">
        <v>43</v>
      </c>
      <c r="B25" s="114"/>
      <c r="C25" s="114"/>
      <c r="D25" s="114"/>
      <c r="E25" s="114"/>
      <c r="F25" s="114"/>
      <c r="G25" s="114"/>
      <c r="H25" s="114"/>
      <c r="I25" s="91">
        <f>SUM(I19:I24)</f>
        <v>0</v>
      </c>
      <c r="K25" s="53"/>
      <c r="L25" s="53"/>
      <c r="M25" s="53"/>
      <c r="N25" s="53"/>
      <c r="O25" s="53"/>
      <c r="P25" s="53"/>
    </row>
    <row r="26" spans="1:16" ht="6.75" customHeight="1" thickBot="1" x14ac:dyDescent="0.3">
      <c r="A26" s="66"/>
      <c r="I26" s="69"/>
    </row>
    <row r="27" spans="1:16" ht="15.75" thickBot="1" x14ac:dyDescent="0.3">
      <c r="A27" s="110" t="s">
        <v>44</v>
      </c>
      <c r="B27" s="111"/>
      <c r="C27" s="111"/>
      <c r="D27" s="111"/>
      <c r="E27" s="111"/>
      <c r="F27" s="112"/>
      <c r="I27" s="65"/>
      <c r="K27" s="62"/>
      <c r="L27" s="62"/>
      <c r="M27" s="62"/>
      <c r="N27" s="62"/>
      <c r="O27" s="62"/>
      <c r="P27" s="62"/>
    </row>
    <row r="28" spans="1:16" ht="42.75" customHeight="1" x14ac:dyDescent="0.25">
      <c r="A28" s="92" t="s">
        <v>57</v>
      </c>
      <c r="B28" s="93" t="s">
        <v>24</v>
      </c>
      <c r="C28" s="98" t="s">
        <v>46</v>
      </c>
      <c r="D28" s="124" t="s">
        <v>47</v>
      </c>
      <c r="E28" s="124"/>
      <c r="F28" s="125"/>
      <c r="I28" s="65"/>
      <c r="K28" s="70"/>
      <c r="L28" s="70"/>
      <c r="M28" s="70"/>
      <c r="N28" s="70"/>
      <c r="O28" s="70"/>
      <c r="P28" s="70"/>
    </row>
    <row r="29" spans="1:16" ht="17.25" x14ac:dyDescent="0.25">
      <c r="A29" s="4" t="s">
        <v>48</v>
      </c>
      <c r="B29" s="87" t="s">
        <v>49</v>
      </c>
      <c r="C29" s="16"/>
      <c r="D29" s="132"/>
      <c r="E29" s="133"/>
      <c r="F29" s="134"/>
      <c r="I29" s="65"/>
      <c r="K29" s="70"/>
      <c r="L29" s="70"/>
      <c r="M29" s="70"/>
      <c r="N29" s="70"/>
      <c r="O29" s="70"/>
      <c r="P29" s="70"/>
    </row>
    <row r="30" spans="1:16" ht="18" thickBot="1" x14ac:dyDescent="0.3">
      <c r="A30" s="96" t="s">
        <v>50</v>
      </c>
      <c r="B30" s="97" t="s">
        <v>51</v>
      </c>
      <c r="C30" s="37"/>
      <c r="D30" s="135"/>
      <c r="E30" s="136"/>
      <c r="F30" s="137"/>
      <c r="G30" s="71"/>
      <c r="H30" s="71"/>
      <c r="I30" s="72"/>
      <c r="K30" s="70"/>
      <c r="L30" s="70"/>
      <c r="M30" s="70"/>
      <c r="N30" s="70"/>
      <c r="O30" s="70"/>
      <c r="P30" s="70"/>
    </row>
    <row r="31" spans="1:16" ht="134.1" customHeight="1" thickBot="1" x14ac:dyDescent="0.3">
      <c r="A31" s="73"/>
      <c r="K31" s="70"/>
      <c r="L31" s="70"/>
      <c r="M31" s="70"/>
      <c r="N31" s="70"/>
      <c r="O31" s="70"/>
      <c r="P31" s="70"/>
    </row>
    <row r="32" spans="1:16" ht="24.75" customHeight="1" thickBot="1" x14ac:dyDescent="0.4">
      <c r="A32" s="170" t="s">
        <v>113</v>
      </c>
      <c r="B32" s="171"/>
      <c r="C32" s="171"/>
      <c r="D32" s="171"/>
      <c r="E32" s="171"/>
      <c r="F32" s="171"/>
      <c r="G32" s="171"/>
      <c r="H32" s="171"/>
      <c r="I32" s="172"/>
      <c r="K32" s="70"/>
      <c r="L32" s="70"/>
      <c r="M32" s="70"/>
      <c r="N32" s="70"/>
      <c r="O32" s="70"/>
      <c r="P32" s="70"/>
    </row>
    <row r="33" spans="1:16" x14ac:dyDescent="0.25">
      <c r="A33" s="7" t="s">
        <v>19</v>
      </c>
      <c r="B33" s="118"/>
      <c r="C33" s="119"/>
      <c r="D33" s="119"/>
      <c r="E33" s="119"/>
      <c r="F33" s="120"/>
      <c r="G33" s="63"/>
      <c r="H33" s="63"/>
      <c r="I33" s="64"/>
      <c r="K33" s="70"/>
      <c r="L33" s="70"/>
      <c r="M33" s="70"/>
      <c r="N33" s="70"/>
      <c r="O33" s="70"/>
      <c r="P33" s="70"/>
    </row>
    <row r="34" spans="1:16" x14ac:dyDescent="0.25">
      <c r="A34" s="4" t="s">
        <v>21</v>
      </c>
      <c r="B34" s="121"/>
      <c r="C34" s="122"/>
      <c r="D34" s="122"/>
      <c r="E34" s="122"/>
      <c r="F34" s="123"/>
      <c r="I34" s="65"/>
    </row>
    <row r="35" spans="1:16" ht="15.75" thickBot="1" x14ac:dyDescent="0.3">
      <c r="A35" s="66"/>
      <c r="I35" s="65"/>
    </row>
    <row r="36" spans="1:16" ht="75.599999999999994" customHeight="1" x14ac:dyDescent="0.25">
      <c r="A36" s="92" t="s">
        <v>23</v>
      </c>
      <c r="B36" s="93" t="s">
        <v>24</v>
      </c>
      <c r="C36" s="93" t="s">
        <v>25</v>
      </c>
      <c r="D36" s="93" t="s">
        <v>26</v>
      </c>
      <c r="E36" s="94" t="s">
        <v>27</v>
      </c>
      <c r="F36" s="93" t="s">
        <v>28</v>
      </c>
      <c r="G36" s="93" t="s">
        <v>29</v>
      </c>
      <c r="H36" s="93" t="s">
        <v>24</v>
      </c>
      <c r="I36" s="95" t="s">
        <v>111</v>
      </c>
    </row>
    <row r="37" spans="1:16" x14ac:dyDescent="0.25">
      <c r="A37" s="4" t="s">
        <v>31</v>
      </c>
      <c r="B37" s="87" t="s">
        <v>32</v>
      </c>
      <c r="C37" s="68"/>
      <c r="D37" s="68"/>
      <c r="E37" s="33"/>
      <c r="F37" s="86">
        <f>C37-SUM(D37-E37)</f>
        <v>0</v>
      </c>
      <c r="G37" s="87">
        <v>0.31</v>
      </c>
      <c r="H37" s="87" t="s">
        <v>33</v>
      </c>
      <c r="I37" s="88">
        <f t="shared" ref="I37:I41" si="1">F37*G37/1000</f>
        <v>0</v>
      </c>
    </row>
    <row r="38" spans="1:16" x14ac:dyDescent="0.25">
      <c r="A38" s="4" t="s">
        <v>34</v>
      </c>
      <c r="B38" s="87" t="s">
        <v>35</v>
      </c>
      <c r="C38" s="33"/>
      <c r="D38" s="33"/>
      <c r="E38" s="33"/>
      <c r="F38" s="86">
        <f>C38-SUM(D38:E38)</f>
        <v>0</v>
      </c>
      <c r="G38" s="87">
        <f>(51.53+10)/1000</f>
        <v>6.1530000000000001E-2</v>
      </c>
      <c r="H38" s="87" t="s">
        <v>36</v>
      </c>
      <c r="I38" s="88">
        <f t="shared" si="1"/>
        <v>0</v>
      </c>
    </row>
    <row r="39" spans="1:16" x14ac:dyDescent="0.25">
      <c r="A39" s="4" t="s">
        <v>37</v>
      </c>
      <c r="B39" s="87" t="s">
        <v>35</v>
      </c>
      <c r="C39" s="33"/>
      <c r="D39" s="33"/>
      <c r="E39" s="33"/>
      <c r="F39" s="86">
        <f>C39-SUM(D39:E39)</f>
        <v>0</v>
      </c>
      <c r="G39" s="87">
        <f>(60.6+20.2)/1000</f>
        <v>8.0799999999999997E-2</v>
      </c>
      <c r="H39" s="87" t="s">
        <v>36</v>
      </c>
      <c r="I39" s="88">
        <f t="shared" si="1"/>
        <v>0</v>
      </c>
    </row>
    <row r="40" spans="1:16" x14ac:dyDescent="0.25">
      <c r="A40" s="4" t="s">
        <v>38</v>
      </c>
      <c r="B40" s="87" t="s">
        <v>39</v>
      </c>
      <c r="C40" s="33"/>
      <c r="D40" s="33"/>
      <c r="E40" s="33"/>
      <c r="F40" s="86">
        <f>C40-SUM(D40:E40)</f>
        <v>0</v>
      </c>
      <c r="G40" s="89">
        <f>38.6*(70.41+17.3)/1000</f>
        <v>3.3856059999999997</v>
      </c>
      <c r="H40" s="87" t="s">
        <v>40</v>
      </c>
      <c r="I40" s="88">
        <f t="shared" si="1"/>
        <v>0</v>
      </c>
    </row>
    <row r="41" spans="1:16" x14ac:dyDescent="0.25">
      <c r="A41" s="4" t="s">
        <v>41</v>
      </c>
      <c r="B41" s="87" t="s">
        <v>39</v>
      </c>
      <c r="C41" s="33"/>
      <c r="D41" s="33"/>
      <c r="E41" s="33"/>
      <c r="F41" s="86">
        <f>C41-SUM(D41:E41)</f>
        <v>0</v>
      </c>
      <c r="G41" s="89">
        <f>34.2*(67.62+17.2)/1000</f>
        <v>2.9008440000000006</v>
      </c>
      <c r="H41" s="87" t="s">
        <v>40</v>
      </c>
      <c r="I41" s="88">
        <f t="shared" si="1"/>
        <v>0</v>
      </c>
    </row>
    <row r="42" spans="1:16" ht="17.25" x14ac:dyDescent="0.25">
      <c r="A42" s="4" t="s">
        <v>42</v>
      </c>
      <c r="B42" s="25"/>
      <c r="C42" s="33"/>
      <c r="D42" s="33"/>
      <c r="E42" s="33"/>
      <c r="F42" s="90">
        <f>C42-SUM(D42:E42)</f>
        <v>0</v>
      </c>
      <c r="G42" s="87" t="s">
        <v>112</v>
      </c>
      <c r="H42" s="87" t="s">
        <v>112</v>
      </c>
      <c r="I42" s="5"/>
    </row>
    <row r="43" spans="1:16" s="53" customFormat="1" x14ac:dyDescent="0.25">
      <c r="A43" s="113" t="s">
        <v>43</v>
      </c>
      <c r="B43" s="114"/>
      <c r="C43" s="114"/>
      <c r="D43" s="114"/>
      <c r="E43" s="114"/>
      <c r="F43" s="114"/>
      <c r="G43" s="114"/>
      <c r="H43" s="114"/>
      <c r="I43" s="91">
        <f>SUM(I37:I42)</f>
        <v>0</v>
      </c>
      <c r="J43" s="19"/>
    </row>
    <row r="44" spans="1:16" s="53" customFormat="1" ht="15.75" thickBot="1" x14ac:dyDescent="0.3">
      <c r="A44" s="66"/>
      <c r="B44" s="19"/>
      <c r="C44" s="19"/>
      <c r="D44" s="19"/>
      <c r="E44" s="19"/>
      <c r="F44" s="19"/>
      <c r="G44" s="19"/>
      <c r="H44" s="19"/>
      <c r="I44" s="69"/>
    </row>
    <row r="45" spans="1:16" s="53" customFormat="1" ht="15" customHeight="1" thickBot="1" x14ac:dyDescent="0.3">
      <c r="A45" s="110" t="s">
        <v>114</v>
      </c>
      <c r="B45" s="111"/>
      <c r="C45" s="111"/>
      <c r="D45" s="111"/>
      <c r="E45" s="111"/>
      <c r="F45" s="112"/>
      <c r="G45" s="19"/>
      <c r="H45" s="19"/>
      <c r="I45" s="65"/>
      <c r="J45" s="19"/>
    </row>
    <row r="46" spans="1:16" s="53" customFormat="1" ht="45" customHeight="1" x14ac:dyDescent="0.25">
      <c r="A46" s="92" t="s">
        <v>57</v>
      </c>
      <c r="B46" s="93" t="s">
        <v>24</v>
      </c>
      <c r="C46" s="98" t="s">
        <v>46</v>
      </c>
      <c r="D46" s="124" t="s">
        <v>47</v>
      </c>
      <c r="E46" s="124"/>
      <c r="F46" s="125"/>
      <c r="G46" s="19"/>
      <c r="H46" s="19"/>
      <c r="I46" s="65"/>
    </row>
    <row r="47" spans="1:16" s="53" customFormat="1" ht="17.25" x14ac:dyDescent="0.25">
      <c r="A47" s="4" t="s">
        <v>48</v>
      </c>
      <c r="B47" s="87" t="s">
        <v>49</v>
      </c>
      <c r="C47" s="16"/>
      <c r="D47" s="132"/>
      <c r="E47" s="133"/>
      <c r="F47" s="134"/>
      <c r="G47" s="19"/>
      <c r="H47" s="19"/>
      <c r="I47" s="65"/>
      <c r="J47" s="19"/>
    </row>
    <row r="48" spans="1:16" s="53" customFormat="1" ht="18" thickBot="1" x14ac:dyDescent="0.3">
      <c r="A48" s="96" t="s">
        <v>50</v>
      </c>
      <c r="B48" s="97" t="s">
        <v>51</v>
      </c>
      <c r="C48" s="37"/>
      <c r="D48" s="135"/>
      <c r="E48" s="136"/>
      <c r="F48" s="137"/>
      <c r="G48" s="71"/>
      <c r="H48" s="71"/>
      <c r="I48" s="72"/>
    </row>
    <row r="49" spans="1:16" ht="110.1" customHeight="1" thickBot="1" x14ac:dyDescent="0.3">
      <c r="A49" s="74"/>
      <c r="B49" s="74"/>
      <c r="C49" s="74"/>
      <c r="I49" s="75"/>
    </row>
    <row r="50" spans="1:16" ht="21.75" thickBot="1" x14ac:dyDescent="0.4">
      <c r="A50" s="207" t="s">
        <v>115</v>
      </c>
      <c r="B50" s="208"/>
      <c r="C50" s="208"/>
      <c r="D50" s="208"/>
      <c r="E50" s="208"/>
      <c r="F50" s="208"/>
      <c r="G50" s="208"/>
      <c r="H50" s="208"/>
      <c r="I50" s="209"/>
    </row>
    <row r="51" spans="1:16" ht="21" x14ac:dyDescent="0.35">
      <c r="A51" s="7" t="s">
        <v>19</v>
      </c>
      <c r="B51" s="118"/>
      <c r="C51" s="119"/>
      <c r="D51" s="119"/>
      <c r="E51" s="119"/>
      <c r="F51" s="120"/>
      <c r="G51" s="63"/>
      <c r="H51" s="63"/>
      <c r="I51" s="64"/>
      <c r="K51" s="76"/>
      <c r="L51" s="76"/>
      <c r="M51" s="76"/>
      <c r="N51" s="76"/>
      <c r="O51" s="76"/>
      <c r="P51" s="76"/>
    </row>
    <row r="52" spans="1:16" x14ac:dyDescent="0.25">
      <c r="A52" s="4" t="s">
        <v>21</v>
      </c>
      <c r="B52" s="121"/>
      <c r="C52" s="122"/>
      <c r="D52" s="122"/>
      <c r="E52" s="122"/>
      <c r="F52" s="123"/>
      <c r="I52" s="65"/>
    </row>
    <row r="53" spans="1:16" ht="15.75" thickBot="1" x14ac:dyDescent="0.3">
      <c r="A53" s="66"/>
      <c r="I53" s="65"/>
      <c r="K53" s="74"/>
      <c r="L53" s="74"/>
      <c r="M53" s="74"/>
      <c r="N53" s="74"/>
      <c r="O53" s="74"/>
      <c r="P53" s="74"/>
    </row>
    <row r="54" spans="1:16" ht="66.95" customHeight="1" x14ac:dyDescent="0.25">
      <c r="A54" s="92" t="s">
        <v>23</v>
      </c>
      <c r="B54" s="93" t="s">
        <v>24</v>
      </c>
      <c r="C54" s="93" t="s">
        <v>25</v>
      </c>
      <c r="D54" s="93" t="s">
        <v>26</v>
      </c>
      <c r="E54" s="94" t="s">
        <v>27</v>
      </c>
      <c r="F54" s="93" t="s">
        <v>28</v>
      </c>
      <c r="G54" s="93" t="s">
        <v>29</v>
      </c>
      <c r="H54" s="93" t="s">
        <v>24</v>
      </c>
      <c r="I54" s="95" t="s">
        <v>111</v>
      </c>
      <c r="K54" s="74"/>
      <c r="M54" s="18"/>
    </row>
    <row r="55" spans="1:16" x14ac:dyDescent="0.25">
      <c r="A55" s="4" t="s">
        <v>31</v>
      </c>
      <c r="B55" s="87" t="s">
        <v>32</v>
      </c>
      <c r="C55" s="68"/>
      <c r="D55" s="68"/>
      <c r="E55" s="33"/>
      <c r="F55" s="86">
        <f>C55-SUM(D55-E55)</f>
        <v>0</v>
      </c>
      <c r="G55" s="87">
        <v>0.31</v>
      </c>
      <c r="H55" s="87" t="s">
        <v>33</v>
      </c>
      <c r="I55" s="88">
        <f t="shared" ref="I55:I59" si="2">F55*G55/1000</f>
        <v>0</v>
      </c>
      <c r="K55" s="74"/>
      <c r="M55" s="18"/>
    </row>
    <row r="56" spans="1:16" x14ac:dyDescent="0.25">
      <c r="A56" s="4" t="s">
        <v>34</v>
      </c>
      <c r="B56" s="87" t="s">
        <v>35</v>
      </c>
      <c r="C56" s="33"/>
      <c r="D56" s="33"/>
      <c r="E56" s="33"/>
      <c r="F56" s="86">
        <f>C56-SUM(D56:E56)</f>
        <v>0</v>
      </c>
      <c r="G56" s="87">
        <f>(51.53+10)/1000</f>
        <v>6.1530000000000001E-2</v>
      </c>
      <c r="H56" s="87" t="s">
        <v>36</v>
      </c>
      <c r="I56" s="88">
        <f t="shared" si="2"/>
        <v>0</v>
      </c>
      <c r="K56" s="74"/>
      <c r="M56" s="18"/>
    </row>
    <row r="57" spans="1:16" x14ac:dyDescent="0.25">
      <c r="A57" s="4" t="s">
        <v>37</v>
      </c>
      <c r="B57" s="87" t="s">
        <v>35</v>
      </c>
      <c r="C57" s="33"/>
      <c r="D57" s="33"/>
      <c r="E57" s="33"/>
      <c r="F57" s="86">
        <f>C57-SUM(D57:E57)</f>
        <v>0</v>
      </c>
      <c r="G57" s="87">
        <f>(60.6+20.2)/1000</f>
        <v>8.0799999999999997E-2</v>
      </c>
      <c r="H57" s="87" t="s">
        <v>36</v>
      </c>
      <c r="I57" s="88">
        <f t="shared" si="2"/>
        <v>0</v>
      </c>
      <c r="K57" s="74"/>
      <c r="M57" s="18"/>
    </row>
    <row r="58" spans="1:16" x14ac:dyDescent="0.25">
      <c r="A58" s="4" t="s">
        <v>38</v>
      </c>
      <c r="B58" s="87" t="s">
        <v>39</v>
      </c>
      <c r="C58" s="33"/>
      <c r="D58" s="33"/>
      <c r="E58" s="33"/>
      <c r="F58" s="86">
        <f>C58-SUM(D58:E58)</f>
        <v>0</v>
      </c>
      <c r="G58" s="89">
        <f>38.6*(70.41+17.3)/1000</f>
        <v>3.3856059999999997</v>
      </c>
      <c r="H58" s="87" t="s">
        <v>40</v>
      </c>
      <c r="I58" s="88">
        <f t="shared" si="2"/>
        <v>0</v>
      </c>
      <c r="K58" s="74"/>
      <c r="M58" s="18"/>
    </row>
    <row r="59" spans="1:16" x14ac:dyDescent="0.25">
      <c r="A59" s="4" t="s">
        <v>41</v>
      </c>
      <c r="B59" s="87" t="s">
        <v>39</v>
      </c>
      <c r="C59" s="33"/>
      <c r="D59" s="33"/>
      <c r="E59" s="33"/>
      <c r="F59" s="86">
        <f>C59-SUM(D59:E59)</f>
        <v>0</v>
      </c>
      <c r="G59" s="89">
        <f>34.2*(67.62+17.2)/1000</f>
        <v>2.9008440000000006</v>
      </c>
      <c r="H59" s="87" t="s">
        <v>40</v>
      </c>
      <c r="I59" s="88">
        <f t="shared" si="2"/>
        <v>0</v>
      </c>
      <c r="K59" s="74"/>
      <c r="M59" s="18"/>
    </row>
    <row r="60" spans="1:16" ht="17.25" x14ac:dyDescent="0.25">
      <c r="A60" s="4" t="s">
        <v>42</v>
      </c>
      <c r="B60" s="25"/>
      <c r="C60" s="33"/>
      <c r="D60" s="33"/>
      <c r="E60" s="33"/>
      <c r="F60" s="90">
        <f>C60-SUM(D60:E60)</f>
        <v>0</v>
      </c>
      <c r="G60" s="87" t="s">
        <v>112</v>
      </c>
      <c r="H60" s="87" t="s">
        <v>112</v>
      </c>
      <c r="I60" s="5"/>
      <c r="K60" s="74"/>
      <c r="M60" s="18"/>
    </row>
    <row r="61" spans="1:16" x14ac:dyDescent="0.25">
      <c r="A61" s="113" t="s">
        <v>43</v>
      </c>
      <c r="B61" s="114"/>
      <c r="C61" s="114"/>
      <c r="D61" s="114"/>
      <c r="E61" s="114"/>
      <c r="F61" s="114"/>
      <c r="G61" s="114"/>
      <c r="H61" s="114"/>
      <c r="I61" s="91">
        <f>SUM(I55:I60)</f>
        <v>0</v>
      </c>
      <c r="K61" s="74"/>
      <c r="M61" s="18"/>
    </row>
    <row r="62" spans="1:16" ht="15.75" thickBot="1" x14ac:dyDescent="0.3">
      <c r="A62" s="66"/>
      <c r="I62" s="69"/>
      <c r="K62" s="74"/>
    </row>
    <row r="63" spans="1:16" ht="15" customHeight="1" thickBot="1" x14ac:dyDescent="0.3">
      <c r="A63" s="110" t="s">
        <v>116</v>
      </c>
      <c r="B63" s="111"/>
      <c r="C63" s="111"/>
      <c r="D63" s="111"/>
      <c r="E63" s="111"/>
      <c r="F63" s="112"/>
      <c r="I63" s="65"/>
    </row>
    <row r="64" spans="1:16" ht="45" customHeight="1" x14ac:dyDescent="0.25">
      <c r="A64" s="92" t="s">
        <v>57</v>
      </c>
      <c r="B64" s="93" t="s">
        <v>24</v>
      </c>
      <c r="C64" s="98" t="s">
        <v>46</v>
      </c>
      <c r="D64" s="124" t="s">
        <v>47</v>
      </c>
      <c r="E64" s="124"/>
      <c r="F64" s="125"/>
      <c r="I64" s="65"/>
    </row>
    <row r="65" spans="1:9" ht="17.25" x14ac:dyDescent="0.25">
      <c r="A65" s="4" t="s">
        <v>48</v>
      </c>
      <c r="B65" s="87" t="s">
        <v>49</v>
      </c>
      <c r="C65" s="16"/>
      <c r="D65" s="132"/>
      <c r="E65" s="133"/>
      <c r="F65" s="134"/>
      <c r="I65" s="65"/>
    </row>
    <row r="66" spans="1:9" ht="18" thickBot="1" x14ac:dyDescent="0.3">
      <c r="A66" s="96" t="s">
        <v>50</v>
      </c>
      <c r="B66" s="97" t="s">
        <v>51</v>
      </c>
      <c r="C66" s="37"/>
      <c r="D66" s="135"/>
      <c r="E66" s="136"/>
      <c r="F66" s="137"/>
      <c r="G66" s="71"/>
      <c r="H66" s="71"/>
      <c r="I66" s="72"/>
    </row>
    <row r="67" spans="1:9" ht="134.1" customHeight="1" thickBot="1" x14ac:dyDescent="0.3">
      <c r="A67" s="74"/>
      <c r="B67" s="74"/>
      <c r="C67" s="74"/>
      <c r="I67" s="75"/>
    </row>
    <row r="68" spans="1:9" ht="21.75" thickBot="1" x14ac:dyDescent="0.4">
      <c r="A68" s="204" t="s">
        <v>117</v>
      </c>
      <c r="B68" s="205"/>
      <c r="C68" s="205"/>
      <c r="D68" s="205"/>
      <c r="E68" s="205"/>
      <c r="F68" s="205"/>
      <c r="G68" s="205"/>
      <c r="H68" s="205"/>
      <c r="I68" s="206"/>
    </row>
    <row r="69" spans="1:9" x14ac:dyDescent="0.25">
      <c r="A69" s="7" t="s">
        <v>19</v>
      </c>
      <c r="B69" s="118"/>
      <c r="C69" s="119"/>
      <c r="D69" s="119"/>
      <c r="E69" s="119"/>
      <c r="F69" s="120"/>
      <c r="G69" s="63"/>
      <c r="H69" s="63"/>
      <c r="I69" s="64"/>
    </row>
    <row r="70" spans="1:9" x14ac:dyDescent="0.25">
      <c r="A70" s="4" t="s">
        <v>21</v>
      </c>
      <c r="B70" s="121"/>
      <c r="C70" s="122"/>
      <c r="D70" s="122"/>
      <c r="E70" s="122"/>
      <c r="F70" s="123"/>
      <c r="I70" s="65"/>
    </row>
    <row r="71" spans="1:9" ht="15.75" thickBot="1" x14ac:dyDescent="0.3">
      <c r="A71" s="66"/>
      <c r="I71" s="65"/>
    </row>
    <row r="72" spans="1:9" ht="47.25" x14ac:dyDescent="0.25">
      <c r="A72" s="92" t="s">
        <v>23</v>
      </c>
      <c r="B72" s="93" t="s">
        <v>24</v>
      </c>
      <c r="C72" s="93" t="s">
        <v>25</v>
      </c>
      <c r="D72" s="93" t="s">
        <v>26</v>
      </c>
      <c r="E72" s="94" t="s">
        <v>27</v>
      </c>
      <c r="F72" s="93" t="s">
        <v>28</v>
      </c>
      <c r="G72" s="93" t="s">
        <v>29</v>
      </c>
      <c r="H72" s="93" t="s">
        <v>24</v>
      </c>
      <c r="I72" s="95" t="s">
        <v>111</v>
      </c>
    </row>
    <row r="73" spans="1:9" x14ac:dyDescent="0.25">
      <c r="A73" s="4" t="s">
        <v>31</v>
      </c>
      <c r="B73" s="87" t="s">
        <v>32</v>
      </c>
      <c r="C73" s="68"/>
      <c r="D73" s="68"/>
      <c r="E73" s="33"/>
      <c r="F73" s="86">
        <f>C73-SUM(D73-E73)</f>
        <v>0</v>
      </c>
      <c r="G73" s="87">
        <v>0.31</v>
      </c>
      <c r="H73" s="87" t="s">
        <v>33</v>
      </c>
      <c r="I73" s="88">
        <f t="shared" ref="I73:I77" si="3">F73*G73/1000</f>
        <v>0</v>
      </c>
    </row>
    <row r="74" spans="1:9" x14ac:dyDescent="0.25">
      <c r="A74" s="4" t="s">
        <v>34</v>
      </c>
      <c r="B74" s="87" t="s">
        <v>35</v>
      </c>
      <c r="C74" s="33"/>
      <c r="D74" s="33"/>
      <c r="E74" s="33"/>
      <c r="F74" s="86">
        <f>C74-SUM(D74:E74)</f>
        <v>0</v>
      </c>
      <c r="G74" s="87">
        <f>(51.53+10)/1000</f>
        <v>6.1530000000000001E-2</v>
      </c>
      <c r="H74" s="87" t="s">
        <v>36</v>
      </c>
      <c r="I74" s="88">
        <f t="shared" si="3"/>
        <v>0</v>
      </c>
    </row>
    <row r="75" spans="1:9" x14ac:dyDescent="0.25">
      <c r="A75" s="4" t="s">
        <v>37</v>
      </c>
      <c r="B75" s="87" t="s">
        <v>35</v>
      </c>
      <c r="C75" s="33"/>
      <c r="D75" s="33"/>
      <c r="E75" s="33"/>
      <c r="F75" s="86">
        <f>C75-SUM(D75:E75)</f>
        <v>0</v>
      </c>
      <c r="G75" s="87">
        <f>(60.6+20.2)/1000</f>
        <v>8.0799999999999997E-2</v>
      </c>
      <c r="H75" s="87" t="s">
        <v>36</v>
      </c>
      <c r="I75" s="88">
        <f t="shared" si="3"/>
        <v>0</v>
      </c>
    </row>
    <row r="76" spans="1:9" x14ac:dyDescent="0.25">
      <c r="A76" s="4" t="s">
        <v>38</v>
      </c>
      <c r="B76" s="87" t="s">
        <v>39</v>
      </c>
      <c r="C76" s="33"/>
      <c r="D76" s="33"/>
      <c r="E76" s="33"/>
      <c r="F76" s="86">
        <f>C76-SUM(D76:E76)</f>
        <v>0</v>
      </c>
      <c r="G76" s="89">
        <f>38.6*(70.41+17.3)/1000</f>
        <v>3.3856059999999997</v>
      </c>
      <c r="H76" s="87" t="s">
        <v>40</v>
      </c>
      <c r="I76" s="88">
        <f t="shared" si="3"/>
        <v>0</v>
      </c>
    </row>
    <row r="77" spans="1:9" x14ac:dyDescent="0.25">
      <c r="A77" s="4" t="s">
        <v>41</v>
      </c>
      <c r="B77" s="87" t="s">
        <v>39</v>
      </c>
      <c r="C77" s="33"/>
      <c r="D77" s="33"/>
      <c r="E77" s="33"/>
      <c r="F77" s="86">
        <f>C77-SUM(D77:E77)</f>
        <v>0</v>
      </c>
      <c r="G77" s="89">
        <f>34.2*(67.62+17.2)/1000</f>
        <v>2.9008440000000006</v>
      </c>
      <c r="H77" s="87" t="s">
        <v>40</v>
      </c>
      <c r="I77" s="88">
        <f t="shared" si="3"/>
        <v>0</v>
      </c>
    </row>
    <row r="78" spans="1:9" ht="17.25" x14ac:dyDescent="0.25">
      <c r="A78" s="4" t="s">
        <v>42</v>
      </c>
      <c r="B78" s="25"/>
      <c r="C78" s="33"/>
      <c r="D78" s="33"/>
      <c r="E78" s="33"/>
      <c r="F78" s="90">
        <f>C78-SUM(D78:E78)</f>
        <v>0</v>
      </c>
      <c r="G78" s="87" t="s">
        <v>112</v>
      </c>
      <c r="H78" s="87" t="s">
        <v>112</v>
      </c>
      <c r="I78" s="5"/>
    </row>
    <row r="79" spans="1:9" x14ac:dyDescent="0.25">
      <c r="A79" s="113" t="s">
        <v>43</v>
      </c>
      <c r="B79" s="114"/>
      <c r="C79" s="114"/>
      <c r="D79" s="114"/>
      <c r="E79" s="114"/>
      <c r="F79" s="114"/>
      <c r="G79" s="114"/>
      <c r="H79" s="114"/>
      <c r="I79" s="91">
        <f>SUM(I73:I78)</f>
        <v>0</v>
      </c>
    </row>
    <row r="80" spans="1:9" ht="15.75" thickBot="1" x14ac:dyDescent="0.3">
      <c r="A80" s="66"/>
      <c r="I80" s="69"/>
    </row>
    <row r="81" spans="1:9" ht="15" customHeight="1" thickBot="1" x14ac:dyDescent="0.3">
      <c r="A81" s="110" t="s">
        <v>118</v>
      </c>
      <c r="B81" s="111"/>
      <c r="C81" s="111"/>
      <c r="D81" s="111"/>
      <c r="E81" s="111"/>
      <c r="F81" s="112"/>
      <c r="I81" s="65"/>
    </row>
    <row r="82" spans="1:9" ht="51" customHeight="1" x14ac:dyDescent="0.25">
      <c r="A82" s="92" t="s">
        <v>57</v>
      </c>
      <c r="B82" s="93" t="s">
        <v>24</v>
      </c>
      <c r="C82" s="98" t="s">
        <v>46</v>
      </c>
      <c r="D82" s="124" t="s">
        <v>47</v>
      </c>
      <c r="E82" s="124"/>
      <c r="F82" s="125"/>
      <c r="I82" s="65"/>
    </row>
    <row r="83" spans="1:9" ht="17.25" x14ac:dyDescent="0.25">
      <c r="A83" s="4" t="s">
        <v>48</v>
      </c>
      <c r="B83" s="87" t="s">
        <v>49</v>
      </c>
      <c r="C83" s="16"/>
      <c r="D83" s="132"/>
      <c r="E83" s="133"/>
      <c r="F83" s="134"/>
      <c r="I83" s="65"/>
    </row>
    <row r="84" spans="1:9" ht="15" customHeight="1" thickBot="1" x14ac:dyDescent="0.3">
      <c r="A84" s="96" t="s">
        <v>50</v>
      </c>
      <c r="B84" s="97" t="s">
        <v>51</v>
      </c>
      <c r="C84" s="37"/>
      <c r="D84" s="135"/>
      <c r="E84" s="136"/>
      <c r="F84" s="137"/>
      <c r="G84" s="71"/>
      <c r="H84" s="71"/>
      <c r="I84" s="72"/>
    </row>
    <row r="85" spans="1:9" ht="144.94999999999999" customHeight="1" thickBot="1" x14ac:dyDescent="0.3">
      <c r="A85" s="74"/>
      <c r="B85" s="74"/>
      <c r="C85" s="74"/>
      <c r="I85" s="75"/>
    </row>
    <row r="86" spans="1:9" ht="21.75" thickBot="1" x14ac:dyDescent="0.4">
      <c r="A86" s="213" t="s">
        <v>119</v>
      </c>
      <c r="B86" s="214"/>
      <c r="C86" s="214"/>
      <c r="D86" s="214"/>
      <c r="E86" s="214"/>
      <c r="F86" s="214"/>
      <c r="G86" s="214"/>
      <c r="H86" s="214"/>
      <c r="I86" s="215"/>
    </row>
    <row r="87" spans="1:9" x14ac:dyDescent="0.25">
      <c r="A87" s="7" t="s">
        <v>19</v>
      </c>
      <c r="B87" s="118"/>
      <c r="C87" s="119"/>
      <c r="D87" s="119"/>
      <c r="E87" s="119"/>
      <c r="F87" s="120"/>
      <c r="G87" s="63"/>
      <c r="H87" s="63"/>
      <c r="I87" s="64"/>
    </row>
    <row r="88" spans="1:9" x14ac:dyDescent="0.25">
      <c r="A88" s="4" t="s">
        <v>21</v>
      </c>
      <c r="B88" s="121"/>
      <c r="C88" s="122"/>
      <c r="D88" s="122"/>
      <c r="E88" s="122"/>
      <c r="F88" s="123"/>
      <c r="I88" s="65"/>
    </row>
    <row r="89" spans="1:9" ht="15.75" thickBot="1" x14ac:dyDescent="0.3">
      <c r="A89" s="66"/>
      <c r="I89" s="65"/>
    </row>
    <row r="90" spans="1:9" ht="47.25" x14ac:dyDescent="0.25">
      <c r="A90" s="92" t="s">
        <v>23</v>
      </c>
      <c r="B90" s="93" t="s">
        <v>24</v>
      </c>
      <c r="C90" s="93" t="s">
        <v>25</v>
      </c>
      <c r="D90" s="93" t="s">
        <v>26</v>
      </c>
      <c r="E90" s="94" t="s">
        <v>27</v>
      </c>
      <c r="F90" s="93" t="s">
        <v>28</v>
      </c>
      <c r="G90" s="93" t="s">
        <v>29</v>
      </c>
      <c r="H90" s="93" t="s">
        <v>24</v>
      </c>
      <c r="I90" s="95" t="s">
        <v>111</v>
      </c>
    </row>
    <row r="91" spans="1:9" x14ac:dyDescent="0.25">
      <c r="A91" s="4" t="s">
        <v>31</v>
      </c>
      <c r="B91" s="87" t="s">
        <v>32</v>
      </c>
      <c r="C91" s="68"/>
      <c r="D91" s="68"/>
      <c r="E91" s="33"/>
      <c r="F91" s="86">
        <f>C91-SUM(D91-E91)</f>
        <v>0</v>
      </c>
      <c r="G91" s="87">
        <v>0.31</v>
      </c>
      <c r="H91" s="87" t="s">
        <v>33</v>
      </c>
      <c r="I91" s="88">
        <f t="shared" ref="I91:I95" si="4">F91*G91/1000</f>
        <v>0</v>
      </c>
    </row>
    <row r="92" spans="1:9" x14ac:dyDescent="0.25">
      <c r="A92" s="4" t="s">
        <v>34</v>
      </c>
      <c r="B92" s="87" t="s">
        <v>35</v>
      </c>
      <c r="C92" s="33"/>
      <c r="D92" s="33"/>
      <c r="E92" s="33"/>
      <c r="F92" s="86">
        <f>C92-SUM(D92:E92)</f>
        <v>0</v>
      </c>
      <c r="G92" s="87">
        <f>(51.53+10)/1000</f>
        <v>6.1530000000000001E-2</v>
      </c>
      <c r="H92" s="87" t="s">
        <v>36</v>
      </c>
      <c r="I92" s="88">
        <f t="shared" si="4"/>
        <v>0</v>
      </c>
    </row>
    <row r="93" spans="1:9" x14ac:dyDescent="0.25">
      <c r="A93" s="4" t="s">
        <v>37</v>
      </c>
      <c r="B93" s="87" t="s">
        <v>35</v>
      </c>
      <c r="C93" s="33"/>
      <c r="D93" s="33"/>
      <c r="E93" s="33"/>
      <c r="F93" s="86">
        <f>C93-SUM(D93:E93)</f>
        <v>0</v>
      </c>
      <c r="G93" s="87">
        <f>(60.6+20.2)/1000</f>
        <v>8.0799999999999997E-2</v>
      </c>
      <c r="H93" s="87" t="s">
        <v>36</v>
      </c>
      <c r="I93" s="88">
        <f t="shared" si="4"/>
        <v>0</v>
      </c>
    </row>
    <row r="94" spans="1:9" x14ac:dyDescent="0.25">
      <c r="A94" s="4" t="s">
        <v>38</v>
      </c>
      <c r="B94" s="87" t="s">
        <v>39</v>
      </c>
      <c r="C94" s="33"/>
      <c r="D94" s="33"/>
      <c r="E94" s="33"/>
      <c r="F94" s="86">
        <f>C94-SUM(D94:E94)</f>
        <v>0</v>
      </c>
      <c r="G94" s="89">
        <f>38.6*(70.41+17.3)/1000</f>
        <v>3.3856059999999997</v>
      </c>
      <c r="H94" s="87" t="s">
        <v>40</v>
      </c>
      <c r="I94" s="88">
        <f t="shared" si="4"/>
        <v>0</v>
      </c>
    </row>
    <row r="95" spans="1:9" x14ac:dyDescent="0.25">
      <c r="A95" s="4" t="s">
        <v>41</v>
      </c>
      <c r="B95" s="87" t="s">
        <v>39</v>
      </c>
      <c r="C95" s="33"/>
      <c r="D95" s="33"/>
      <c r="E95" s="33"/>
      <c r="F95" s="86">
        <f>C95-SUM(D95:E95)</f>
        <v>0</v>
      </c>
      <c r="G95" s="89">
        <f>34.2*(67.62+17.2)/1000</f>
        <v>2.9008440000000006</v>
      </c>
      <c r="H95" s="87" t="s">
        <v>40</v>
      </c>
      <c r="I95" s="88">
        <f t="shared" si="4"/>
        <v>0</v>
      </c>
    </row>
    <row r="96" spans="1:9" ht="17.25" x14ac:dyDescent="0.25">
      <c r="A96" s="4" t="s">
        <v>42</v>
      </c>
      <c r="B96" s="25"/>
      <c r="C96" s="33"/>
      <c r="D96" s="33"/>
      <c r="E96" s="33"/>
      <c r="F96" s="90">
        <f>C96-SUM(D96:E96)</f>
        <v>0</v>
      </c>
      <c r="G96" s="87" t="s">
        <v>112</v>
      </c>
      <c r="H96" s="87" t="s">
        <v>112</v>
      </c>
      <c r="I96" s="5"/>
    </row>
    <row r="97" spans="1:9" x14ac:dyDescent="0.25">
      <c r="A97" s="113" t="s">
        <v>43</v>
      </c>
      <c r="B97" s="114"/>
      <c r="C97" s="114"/>
      <c r="D97" s="114"/>
      <c r="E97" s="114"/>
      <c r="F97" s="114"/>
      <c r="G97" s="114"/>
      <c r="H97" s="114"/>
      <c r="I97" s="91">
        <f>SUM(I91:I96)</f>
        <v>0</v>
      </c>
    </row>
    <row r="98" spans="1:9" ht="15.75" thickBot="1" x14ac:dyDescent="0.3">
      <c r="A98" s="66"/>
      <c r="I98" s="69"/>
    </row>
    <row r="99" spans="1:9" ht="15" customHeight="1" thickBot="1" x14ac:dyDescent="0.3">
      <c r="A99" s="110" t="s">
        <v>120</v>
      </c>
      <c r="B99" s="111"/>
      <c r="C99" s="111"/>
      <c r="D99" s="111"/>
      <c r="E99" s="111"/>
      <c r="F99" s="112"/>
      <c r="I99" s="65"/>
    </row>
    <row r="100" spans="1:9" ht="48" customHeight="1" x14ac:dyDescent="0.25">
      <c r="A100" s="92" t="s">
        <v>57</v>
      </c>
      <c r="B100" s="93" t="s">
        <v>24</v>
      </c>
      <c r="C100" s="98" t="s">
        <v>46</v>
      </c>
      <c r="D100" s="124" t="s">
        <v>47</v>
      </c>
      <c r="E100" s="124"/>
      <c r="F100" s="125"/>
      <c r="I100" s="65"/>
    </row>
    <row r="101" spans="1:9" ht="17.25" x14ac:dyDescent="0.25">
      <c r="A101" s="4" t="s">
        <v>48</v>
      </c>
      <c r="B101" s="87" t="s">
        <v>49</v>
      </c>
      <c r="C101" s="16"/>
      <c r="D101" s="132"/>
      <c r="E101" s="133"/>
      <c r="F101" s="134"/>
      <c r="I101" s="65"/>
    </row>
    <row r="102" spans="1:9" ht="18" thickBot="1" x14ac:dyDescent="0.3">
      <c r="A102" s="96" t="s">
        <v>50</v>
      </c>
      <c r="B102" s="97" t="s">
        <v>51</v>
      </c>
      <c r="C102" s="37"/>
      <c r="D102" s="135"/>
      <c r="E102" s="136"/>
      <c r="F102" s="137"/>
      <c r="G102" s="71"/>
      <c r="H102" s="71"/>
      <c r="I102" s="72"/>
    </row>
    <row r="103" spans="1:9" ht="143.1" customHeight="1" thickBot="1" x14ac:dyDescent="0.3">
      <c r="A103" s="74"/>
      <c r="B103" s="74"/>
      <c r="C103" s="74"/>
      <c r="I103" s="75"/>
    </row>
    <row r="104" spans="1:9" ht="21.75" thickBot="1" x14ac:dyDescent="0.4">
      <c r="A104" s="210" t="s">
        <v>121</v>
      </c>
      <c r="B104" s="211"/>
      <c r="C104" s="211"/>
      <c r="D104" s="211"/>
      <c r="E104" s="211"/>
      <c r="F104" s="211"/>
      <c r="G104" s="211"/>
      <c r="H104" s="211"/>
      <c r="I104" s="212"/>
    </row>
    <row r="105" spans="1:9" x14ac:dyDescent="0.25">
      <c r="A105" s="7" t="s">
        <v>19</v>
      </c>
      <c r="B105" s="118"/>
      <c r="C105" s="119"/>
      <c r="D105" s="119"/>
      <c r="E105" s="119"/>
      <c r="F105" s="120"/>
      <c r="G105" s="63"/>
      <c r="H105" s="63"/>
      <c r="I105" s="64"/>
    </row>
    <row r="106" spans="1:9" x14ac:dyDescent="0.25">
      <c r="A106" s="4" t="s">
        <v>21</v>
      </c>
      <c r="B106" s="121"/>
      <c r="C106" s="122"/>
      <c r="D106" s="122"/>
      <c r="E106" s="122"/>
      <c r="F106" s="123"/>
      <c r="I106" s="65"/>
    </row>
    <row r="107" spans="1:9" ht="15.75" thickBot="1" x14ac:dyDescent="0.3">
      <c r="A107" s="66"/>
      <c r="I107" s="65"/>
    </row>
    <row r="108" spans="1:9" ht="47.25" x14ac:dyDescent="0.25">
      <c r="A108" s="92" t="s">
        <v>23</v>
      </c>
      <c r="B108" s="93" t="s">
        <v>24</v>
      </c>
      <c r="C108" s="93" t="s">
        <v>25</v>
      </c>
      <c r="D108" s="93" t="s">
        <v>26</v>
      </c>
      <c r="E108" s="94" t="s">
        <v>27</v>
      </c>
      <c r="F108" s="93" t="s">
        <v>28</v>
      </c>
      <c r="G108" s="93" t="s">
        <v>29</v>
      </c>
      <c r="H108" s="93" t="s">
        <v>24</v>
      </c>
      <c r="I108" s="95" t="s">
        <v>111</v>
      </c>
    </row>
    <row r="109" spans="1:9" x14ac:dyDescent="0.25">
      <c r="A109" s="4" t="s">
        <v>31</v>
      </c>
      <c r="B109" s="87" t="s">
        <v>32</v>
      </c>
      <c r="C109" s="68"/>
      <c r="D109" s="68"/>
      <c r="E109" s="33"/>
      <c r="F109" s="86">
        <f>C109-SUM(D109-E109)</f>
        <v>0</v>
      </c>
      <c r="G109" s="87">
        <v>0.31</v>
      </c>
      <c r="H109" s="87" t="s">
        <v>33</v>
      </c>
      <c r="I109" s="88">
        <f t="shared" ref="I109:I113" si="5">F109*G109/1000</f>
        <v>0</v>
      </c>
    </row>
    <row r="110" spans="1:9" x14ac:dyDescent="0.25">
      <c r="A110" s="4" t="s">
        <v>34</v>
      </c>
      <c r="B110" s="87" t="s">
        <v>35</v>
      </c>
      <c r="C110" s="33"/>
      <c r="D110" s="33"/>
      <c r="E110" s="33"/>
      <c r="F110" s="86">
        <f>C110-SUM(D110:E110)</f>
        <v>0</v>
      </c>
      <c r="G110" s="87">
        <f>(51.53+10)/1000</f>
        <v>6.1530000000000001E-2</v>
      </c>
      <c r="H110" s="87" t="s">
        <v>36</v>
      </c>
      <c r="I110" s="88">
        <f t="shared" si="5"/>
        <v>0</v>
      </c>
    </row>
    <row r="111" spans="1:9" x14ac:dyDescent="0.25">
      <c r="A111" s="4" t="s">
        <v>37</v>
      </c>
      <c r="B111" s="87" t="s">
        <v>35</v>
      </c>
      <c r="C111" s="33"/>
      <c r="D111" s="33"/>
      <c r="E111" s="33"/>
      <c r="F111" s="86">
        <f>C111-SUM(D111:E111)</f>
        <v>0</v>
      </c>
      <c r="G111" s="87">
        <f>(60.6+20.2)/1000</f>
        <v>8.0799999999999997E-2</v>
      </c>
      <c r="H111" s="87" t="s">
        <v>36</v>
      </c>
      <c r="I111" s="88">
        <f t="shared" si="5"/>
        <v>0</v>
      </c>
    </row>
    <row r="112" spans="1:9" x14ac:dyDescent="0.25">
      <c r="A112" s="4" t="s">
        <v>38</v>
      </c>
      <c r="B112" s="87" t="s">
        <v>39</v>
      </c>
      <c r="C112" s="33"/>
      <c r="D112" s="33"/>
      <c r="E112" s="33"/>
      <c r="F112" s="86">
        <f>C112-SUM(D112:E112)</f>
        <v>0</v>
      </c>
      <c r="G112" s="89">
        <f>38.6*(70.41+17.3)/1000</f>
        <v>3.3856059999999997</v>
      </c>
      <c r="H112" s="87" t="s">
        <v>40</v>
      </c>
      <c r="I112" s="88">
        <f t="shared" si="5"/>
        <v>0</v>
      </c>
    </row>
    <row r="113" spans="1:9" x14ac:dyDescent="0.25">
      <c r="A113" s="4" t="s">
        <v>41</v>
      </c>
      <c r="B113" s="87" t="s">
        <v>39</v>
      </c>
      <c r="C113" s="33"/>
      <c r="D113" s="33"/>
      <c r="E113" s="33"/>
      <c r="F113" s="86">
        <f>C113-SUM(D113:E113)</f>
        <v>0</v>
      </c>
      <c r="G113" s="89">
        <f>34.2*(67.62+17.2)/1000</f>
        <v>2.9008440000000006</v>
      </c>
      <c r="H113" s="87" t="s">
        <v>40</v>
      </c>
      <c r="I113" s="88">
        <f t="shared" si="5"/>
        <v>0</v>
      </c>
    </row>
    <row r="114" spans="1:9" ht="17.25" x14ac:dyDescent="0.25">
      <c r="A114" s="4" t="s">
        <v>42</v>
      </c>
      <c r="B114" s="25"/>
      <c r="C114" s="33"/>
      <c r="D114" s="33"/>
      <c r="E114" s="33"/>
      <c r="F114" s="90">
        <f>C114-SUM(D114:E114)</f>
        <v>0</v>
      </c>
      <c r="G114" s="87" t="s">
        <v>112</v>
      </c>
      <c r="H114" s="87" t="s">
        <v>112</v>
      </c>
      <c r="I114" s="5"/>
    </row>
    <row r="115" spans="1:9" x14ac:dyDescent="0.25">
      <c r="A115" s="113" t="s">
        <v>43</v>
      </c>
      <c r="B115" s="114"/>
      <c r="C115" s="114"/>
      <c r="D115" s="114"/>
      <c r="E115" s="114"/>
      <c r="F115" s="114"/>
      <c r="G115" s="114"/>
      <c r="H115" s="114"/>
      <c r="I115" s="91">
        <f>SUM(I109:I114)</f>
        <v>0</v>
      </c>
    </row>
    <row r="116" spans="1:9" ht="15.75" thickBot="1" x14ac:dyDescent="0.3">
      <c r="A116" s="66"/>
      <c r="I116" s="69"/>
    </row>
    <row r="117" spans="1:9" ht="15" customHeight="1" thickBot="1" x14ac:dyDescent="0.3">
      <c r="A117" s="110" t="s">
        <v>122</v>
      </c>
      <c r="B117" s="111"/>
      <c r="C117" s="111"/>
      <c r="D117" s="111"/>
      <c r="E117" s="111"/>
      <c r="F117" s="112"/>
      <c r="I117" s="65"/>
    </row>
    <row r="118" spans="1:9" ht="49.5" customHeight="1" x14ac:dyDescent="0.25">
      <c r="A118" s="92" t="s">
        <v>57</v>
      </c>
      <c r="B118" s="93" t="s">
        <v>24</v>
      </c>
      <c r="C118" s="98" t="s">
        <v>46</v>
      </c>
      <c r="D118" s="124" t="s">
        <v>47</v>
      </c>
      <c r="E118" s="124"/>
      <c r="F118" s="125"/>
      <c r="I118" s="65"/>
    </row>
    <row r="119" spans="1:9" ht="17.25" x14ac:dyDescent="0.25">
      <c r="A119" s="4" t="s">
        <v>48</v>
      </c>
      <c r="B119" s="87" t="s">
        <v>49</v>
      </c>
      <c r="C119" s="16"/>
      <c r="D119" s="132"/>
      <c r="E119" s="133"/>
      <c r="F119" s="134"/>
      <c r="I119" s="65"/>
    </row>
    <row r="120" spans="1:9" ht="18" thickBot="1" x14ac:dyDescent="0.3">
      <c r="A120" s="96" t="s">
        <v>50</v>
      </c>
      <c r="B120" s="97" t="s">
        <v>51</v>
      </c>
      <c r="C120" s="37"/>
      <c r="D120" s="135"/>
      <c r="E120" s="136"/>
      <c r="F120" s="137"/>
      <c r="G120" s="71"/>
      <c r="H120" s="71"/>
      <c r="I120" s="72"/>
    </row>
    <row r="121" spans="1:9" ht="152.1" customHeight="1" thickBot="1" x14ac:dyDescent="0.3">
      <c r="I121" s="75"/>
    </row>
    <row r="122" spans="1:9" ht="21.75" thickBot="1" x14ac:dyDescent="0.4">
      <c r="A122" s="167" t="s">
        <v>123</v>
      </c>
      <c r="B122" s="168"/>
      <c r="C122" s="168"/>
      <c r="D122" s="168"/>
      <c r="E122" s="168"/>
      <c r="F122" s="168"/>
      <c r="G122" s="168"/>
      <c r="H122" s="168"/>
      <c r="I122" s="169"/>
    </row>
    <row r="123" spans="1:9" x14ac:dyDescent="0.25">
      <c r="A123" s="7" t="s">
        <v>19</v>
      </c>
      <c r="B123" s="118"/>
      <c r="C123" s="119"/>
      <c r="D123" s="119"/>
      <c r="E123" s="119"/>
      <c r="F123" s="120"/>
      <c r="G123" s="63"/>
      <c r="H123" s="63"/>
      <c r="I123" s="64"/>
    </row>
    <row r="124" spans="1:9" ht="14.25" customHeight="1" x14ac:dyDescent="0.25">
      <c r="A124" s="4" t="s">
        <v>21</v>
      </c>
      <c r="B124" s="121"/>
      <c r="C124" s="122"/>
      <c r="D124" s="122"/>
      <c r="E124" s="122"/>
      <c r="F124" s="123"/>
      <c r="I124" s="65"/>
    </row>
    <row r="125" spans="1:9" ht="15.75" thickBot="1" x14ac:dyDescent="0.3">
      <c r="A125" s="66"/>
      <c r="I125" s="65"/>
    </row>
    <row r="126" spans="1:9" ht="47.25" x14ac:dyDescent="0.25">
      <c r="A126" s="92" t="s">
        <v>23</v>
      </c>
      <c r="B126" s="93" t="s">
        <v>24</v>
      </c>
      <c r="C126" s="93" t="s">
        <v>25</v>
      </c>
      <c r="D126" s="93" t="s">
        <v>26</v>
      </c>
      <c r="E126" s="94" t="s">
        <v>27</v>
      </c>
      <c r="F126" s="93" t="s">
        <v>28</v>
      </c>
      <c r="G126" s="93" t="s">
        <v>29</v>
      </c>
      <c r="H126" s="93" t="s">
        <v>24</v>
      </c>
      <c r="I126" s="95" t="s">
        <v>111</v>
      </c>
    </row>
    <row r="127" spans="1:9" x14ac:dyDescent="0.25">
      <c r="A127" s="4" t="s">
        <v>31</v>
      </c>
      <c r="B127" s="87" t="s">
        <v>32</v>
      </c>
      <c r="C127" s="68"/>
      <c r="D127" s="68"/>
      <c r="E127" s="33"/>
      <c r="F127" s="86">
        <f>C127-SUM(D127-E127)</f>
        <v>0</v>
      </c>
      <c r="G127" s="87">
        <v>0.31</v>
      </c>
      <c r="H127" s="87" t="s">
        <v>33</v>
      </c>
      <c r="I127" s="88">
        <f t="shared" ref="I127:I131" si="6">F127*G127/1000</f>
        <v>0</v>
      </c>
    </row>
    <row r="128" spans="1:9" x14ac:dyDescent="0.25">
      <c r="A128" s="4" t="s">
        <v>34</v>
      </c>
      <c r="B128" s="87" t="s">
        <v>35</v>
      </c>
      <c r="C128" s="33"/>
      <c r="D128" s="33"/>
      <c r="E128" s="33"/>
      <c r="F128" s="86">
        <f>C128-SUM(D128:E128)</f>
        <v>0</v>
      </c>
      <c r="G128" s="87">
        <f>(51.53+10)/1000</f>
        <v>6.1530000000000001E-2</v>
      </c>
      <c r="H128" s="87" t="s">
        <v>36</v>
      </c>
      <c r="I128" s="88">
        <f t="shared" si="6"/>
        <v>0</v>
      </c>
    </row>
    <row r="129" spans="1:9" x14ac:dyDescent="0.25">
      <c r="A129" s="4" t="s">
        <v>37</v>
      </c>
      <c r="B129" s="87" t="s">
        <v>35</v>
      </c>
      <c r="C129" s="33"/>
      <c r="D129" s="33"/>
      <c r="E129" s="33"/>
      <c r="F129" s="86">
        <f>C129-SUM(D129:E129)</f>
        <v>0</v>
      </c>
      <c r="G129" s="87">
        <f>(60.6+20.2)/1000</f>
        <v>8.0799999999999997E-2</v>
      </c>
      <c r="H129" s="87" t="s">
        <v>36</v>
      </c>
      <c r="I129" s="88">
        <f t="shared" si="6"/>
        <v>0</v>
      </c>
    </row>
    <row r="130" spans="1:9" x14ac:dyDescent="0.25">
      <c r="A130" s="4" t="s">
        <v>38</v>
      </c>
      <c r="B130" s="87" t="s">
        <v>39</v>
      </c>
      <c r="C130" s="33"/>
      <c r="D130" s="33"/>
      <c r="E130" s="33"/>
      <c r="F130" s="86">
        <f>C130-SUM(D130:E130)</f>
        <v>0</v>
      </c>
      <c r="G130" s="89">
        <f>38.6*(70.41+17.3)/1000</f>
        <v>3.3856059999999997</v>
      </c>
      <c r="H130" s="87" t="s">
        <v>40</v>
      </c>
      <c r="I130" s="88">
        <f t="shared" si="6"/>
        <v>0</v>
      </c>
    </row>
    <row r="131" spans="1:9" x14ac:dyDescent="0.25">
      <c r="A131" s="4" t="s">
        <v>41</v>
      </c>
      <c r="B131" s="87" t="s">
        <v>39</v>
      </c>
      <c r="C131" s="33"/>
      <c r="D131" s="33"/>
      <c r="E131" s="33"/>
      <c r="F131" s="86">
        <f>C131-SUM(D131:E131)</f>
        <v>0</v>
      </c>
      <c r="G131" s="89">
        <f>34.2*(67.62+17.2)/1000</f>
        <v>2.9008440000000006</v>
      </c>
      <c r="H131" s="87" t="s">
        <v>40</v>
      </c>
      <c r="I131" s="88">
        <f t="shared" si="6"/>
        <v>0</v>
      </c>
    </row>
    <row r="132" spans="1:9" ht="17.25" x14ac:dyDescent="0.25">
      <c r="A132" s="4" t="s">
        <v>42</v>
      </c>
      <c r="B132" s="25"/>
      <c r="C132" s="33"/>
      <c r="D132" s="33"/>
      <c r="E132" s="33"/>
      <c r="F132" s="90">
        <f>C132-SUM(D132:E132)</f>
        <v>0</v>
      </c>
      <c r="G132" s="87" t="s">
        <v>112</v>
      </c>
      <c r="H132" s="87" t="s">
        <v>112</v>
      </c>
      <c r="I132" s="5"/>
    </row>
    <row r="133" spans="1:9" x14ac:dyDescent="0.25">
      <c r="A133" s="113" t="s">
        <v>43</v>
      </c>
      <c r="B133" s="114"/>
      <c r="C133" s="114"/>
      <c r="D133" s="114"/>
      <c r="E133" s="114"/>
      <c r="F133" s="114"/>
      <c r="G133" s="114"/>
      <c r="H133" s="114"/>
      <c r="I133" s="91">
        <f>SUM(I127:I132)</f>
        <v>0</v>
      </c>
    </row>
    <row r="134" spans="1:9" ht="15.75" thickBot="1" x14ac:dyDescent="0.3">
      <c r="A134" s="66"/>
      <c r="I134" s="69"/>
    </row>
    <row r="135" spans="1:9" ht="15" customHeight="1" thickBot="1" x14ac:dyDescent="0.3">
      <c r="A135" s="110" t="s">
        <v>124</v>
      </c>
      <c r="B135" s="111"/>
      <c r="C135" s="111"/>
      <c r="D135" s="111"/>
      <c r="E135" s="111"/>
      <c r="F135" s="112"/>
      <c r="I135" s="65"/>
    </row>
    <row r="136" spans="1:9" ht="45" customHeight="1" x14ac:dyDescent="0.25">
      <c r="A136" s="92" t="s">
        <v>57</v>
      </c>
      <c r="B136" s="93" t="s">
        <v>24</v>
      </c>
      <c r="C136" s="98" t="s">
        <v>46</v>
      </c>
      <c r="D136" s="124" t="s">
        <v>47</v>
      </c>
      <c r="E136" s="124"/>
      <c r="F136" s="125"/>
      <c r="I136" s="65"/>
    </row>
    <row r="137" spans="1:9" ht="17.25" x14ac:dyDescent="0.25">
      <c r="A137" s="4" t="s">
        <v>48</v>
      </c>
      <c r="B137" s="87" t="s">
        <v>49</v>
      </c>
      <c r="C137" s="16"/>
      <c r="D137" s="132"/>
      <c r="E137" s="133"/>
      <c r="F137" s="134"/>
      <c r="I137" s="65"/>
    </row>
    <row r="138" spans="1:9" ht="18" thickBot="1" x14ac:dyDescent="0.3">
      <c r="A138" s="96" t="s">
        <v>50</v>
      </c>
      <c r="B138" s="97" t="s">
        <v>51</v>
      </c>
      <c r="C138" s="37"/>
      <c r="D138" s="135"/>
      <c r="E138" s="136"/>
      <c r="F138" s="137"/>
      <c r="G138" s="71"/>
      <c r="H138" s="71"/>
      <c r="I138" s="72"/>
    </row>
    <row r="139" spans="1:9" ht="156.94999999999999" customHeight="1" thickBot="1" x14ac:dyDescent="0.3">
      <c r="I139" s="77"/>
    </row>
    <row r="140" spans="1:9" ht="21.75" thickBot="1" x14ac:dyDescent="0.4">
      <c r="A140" s="216" t="s">
        <v>125</v>
      </c>
      <c r="B140" s="217"/>
      <c r="C140" s="217"/>
      <c r="D140" s="217"/>
      <c r="E140" s="217"/>
      <c r="F140" s="217"/>
      <c r="G140" s="217"/>
      <c r="H140" s="217"/>
      <c r="I140" s="218"/>
    </row>
    <row r="141" spans="1:9" ht="15" customHeight="1" x14ac:dyDescent="0.25">
      <c r="A141" s="7" t="s">
        <v>19</v>
      </c>
      <c r="B141" s="118"/>
      <c r="C141" s="119"/>
      <c r="D141" s="119"/>
      <c r="E141" s="119"/>
      <c r="F141" s="120"/>
      <c r="G141" s="63"/>
      <c r="H141" s="63"/>
      <c r="I141" s="64"/>
    </row>
    <row r="142" spans="1:9" x14ac:dyDescent="0.25">
      <c r="A142" s="4" t="s">
        <v>21</v>
      </c>
      <c r="B142" s="121"/>
      <c r="C142" s="122"/>
      <c r="D142" s="122"/>
      <c r="E142" s="122"/>
      <c r="F142" s="123"/>
      <c r="I142" s="65"/>
    </row>
    <row r="143" spans="1:9" ht="15.75" thickBot="1" x14ac:dyDescent="0.3">
      <c r="A143" s="66"/>
      <c r="I143" s="65"/>
    </row>
    <row r="144" spans="1:9" ht="47.25" x14ac:dyDescent="0.25">
      <c r="A144" s="92" t="s">
        <v>23</v>
      </c>
      <c r="B144" s="93" t="s">
        <v>24</v>
      </c>
      <c r="C144" s="93" t="s">
        <v>25</v>
      </c>
      <c r="D144" s="93" t="s">
        <v>26</v>
      </c>
      <c r="E144" s="94" t="s">
        <v>27</v>
      </c>
      <c r="F144" s="93" t="s">
        <v>28</v>
      </c>
      <c r="G144" s="93" t="s">
        <v>29</v>
      </c>
      <c r="H144" s="93" t="s">
        <v>24</v>
      </c>
      <c r="I144" s="95" t="s">
        <v>111</v>
      </c>
    </row>
    <row r="145" spans="1:9" x14ac:dyDescent="0.25">
      <c r="A145" s="4" t="s">
        <v>31</v>
      </c>
      <c r="B145" s="87" t="s">
        <v>32</v>
      </c>
      <c r="C145" s="68"/>
      <c r="D145" s="68"/>
      <c r="E145" s="33"/>
      <c r="F145" s="86">
        <f>C145-SUM(D145-E145)</f>
        <v>0</v>
      </c>
      <c r="G145" s="87">
        <v>0.31</v>
      </c>
      <c r="H145" s="87" t="s">
        <v>33</v>
      </c>
      <c r="I145" s="88">
        <f t="shared" ref="I145:I149" si="7">F145*G145/1000</f>
        <v>0</v>
      </c>
    </row>
    <row r="146" spans="1:9" x14ac:dyDescent="0.25">
      <c r="A146" s="4" t="s">
        <v>34</v>
      </c>
      <c r="B146" s="87" t="s">
        <v>35</v>
      </c>
      <c r="C146" s="33"/>
      <c r="D146" s="33"/>
      <c r="E146" s="33"/>
      <c r="F146" s="86">
        <f>C146-SUM(D146:E146)</f>
        <v>0</v>
      </c>
      <c r="G146" s="87">
        <f>(51.53+10)/1000</f>
        <v>6.1530000000000001E-2</v>
      </c>
      <c r="H146" s="87" t="s">
        <v>36</v>
      </c>
      <c r="I146" s="88">
        <f t="shared" si="7"/>
        <v>0</v>
      </c>
    </row>
    <row r="147" spans="1:9" x14ac:dyDescent="0.25">
      <c r="A147" s="4" t="s">
        <v>37</v>
      </c>
      <c r="B147" s="87" t="s">
        <v>35</v>
      </c>
      <c r="C147" s="33"/>
      <c r="D147" s="33"/>
      <c r="E147" s="33"/>
      <c r="F147" s="86">
        <f>C147-SUM(D147:E147)</f>
        <v>0</v>
      </c>
      <c r="G147" s="87">
        <f>(60.6+20.2)/1000</f>
        <v>8.0799999999999997E-2</v>
      </c>
      <c r="H147" s="87" t="s">
        <v>36</v>
      </c>
      <c r="I147" s="88">
        <f t="shared" si="7"/>
        <v>0</v>
      </c>
    </row>
    <row r="148" spans="1:9" x14ac:dyDescent="0.25">
      <c r="A148" s="4" t="s">
        <v>38</v>
      </c>
      <c r="B148" s="87" t="s">
        <v>39</v>
      </c>
      <c r="C148" s="33"/>
      <c r="D148" s="33"/>
      <c r="E148" s="33"/>
      <c r="F148" s="86">
        <f>C148-SUM(D148:E148)</f>
        <v>0</v>
      </c>
      <c r="G148" s="89">
        <f>38.6*(70.41+17.3)/1000</f>
        <v>3.3856059999999997</v>
      </c>
      <c r="H148" s="87" t="s">
        <v>40</v>
      </c>
      <c r="I148" s="88">
        <f t="shared" si="7"/>
        <v>0</v>
      </c>
    </row>
    <row r="149" spans="1:9" x14ac:dyDescent="0.25">
      <c r="A149" s="4" t="s">
        <v>41</v>
      </c>
      <c r="B149" s="87" t="s">
        <v>39</v>
      </c>
      <c r="C149" s="33"/>
      <c r="D149" s="33"/>
      <c r="E149" s="33"/>
      <c r="F149" s="86">
        <f>C149-SUM(D149:E149)</f>
        <v>0</v>
      </c>
      <c r="G149" s="89">
        <f>34.2*(67.62+17.2)/1000</f>
        <v>2.9008440000000006</v>
      </c>
      <c r="H149" s="87" t="s">
        <v>40</v>
      </c>
      <c r="I149" s="88">
        <f t="shared" si="7"/>
        <v>0</v>
      </c>
    </row>
    <row r="150" spans="1:9" ht="17.25" x14ac:dyDescent="0.25">
      <c r="A150" s="4" t="s">
        <v>42</v>
      </c>
      <c r="B150" s="25"/>
      <c r="C150" s="33"/>
      <c r="D150" s="33"/>
      <c r="E150" s="33"/>
      <c r="F150" s="90">
        <f>C150-SUM(D150:E150)</f>
        <v>0</v>
      </c>
      <c r="G150" s="87" t="s">
        <v>112</v>
      </c>
      <c r="H150" s="87" t="s">
        <v>112</v>
      </c>
      <c r="I150" s="5"/>
    </row>
    <row r="151" spans="1:9" x14ac:dyDescent="0.25">
      <c r="A151" s="113" t="s">
        <v>43</v>
      </c>
      <c r="B151" s="114"/>
      <c r="C151" s="114"/>
      <c r="D151" s="114"/>
      <c r="E151" s="114"/>
      <c r="F151" s="114"/>
      <c r="G151" s="114"/>
      <c r="H151" s="114"/>
      <c r="I151" s="91">
        <f>SUM(I145:I150)</f>
        <v>0</v>
      </c>
    </row>
    <row r="152" spans="1:9" ht="15.75" thickBot="1" x14ac:dyDescent="0.3">
      <c r="A152" s="66"/>
      <c r="I152" s="69"/>
    </row>
    <row r="153" spans="1:9" ht="15" customHeight="1" thickBot="1" x14ac:dyDescent="0.3">
      <c r="A153" s="110" t="s">
        <v>126</v>
      </c>
      <c r="B153" s="111"/>
      <c r="C153" s="111"/>
      <c r="D153" s="111"/>
      <c r="E153" s="111"/>
      <c r="F153" s="112"/>
      <c r="I153" s="65"/>
    </row>
    <row r="154" spans="1:9" ht="45" customHeight="1" x14ac:dyDescent="0.25">
      <c r="A154" s="92" t="s">
        <v>57</v>
      </c>
      <c r="B154" s="93" t="s">
        <v>24</v>
      </c>
      <c r="C154" s="98" t="s">
        <v>46</v>
      </c>
      <c r="D154" s="124" t="s">
        <v>47</v>
      </c>
      <c r="E154" s="124"/>
      <c r="F154" s="125"/>
      <c r="I154" s="65"/>
    </row>
    <row r="155" spans="1:9" ht="17.25" x14ac:dyDescent="0.25">
      <c r="A155" s="4" t="s">
        <v>48</v>
      </c>
      <c r="B155" s="87" t="s">
        <v>49</v>
      </c>
      <c r="C155" s="16"/>
      <c r="D155" s="132"/>
      <c r="E155" s="133"/>
      <c r="F155" s="134"/>
      <c r="I155" s="65"/>
    </row>
    <row r="156" spans="1:9" ht="18" thickBot="1" x14ac:dyDescent="0.3">
      <c r="A156" s="96" t="s">
        <v>50</v>
      </c>
      <c r="B156" s="97" t="s">
        <v>51</v>
      </c>
      <c r="C156" s="37"/>
      <c r="D156" s="135"/>
      <c r="E156" s="136"/>
      <c r="F156" s="137"/>
      <c r="G156" s="71"/>
      <c r="H156" s="71"/>
      <c r="I156" s="72"/>
    </row>
    <row r="157" spans="1:9" ht="153.6" customHeight="1" thickBot="1" x14ac:dyDescent="0.3">
      <c r="C157" s="18"/>
      <c r="D157" s="18"/>
      <c r="E157" s="18"/>
      <c r="F157" s="18"/>
    </row>
    <row r="158" spans="1:9" ht="21.75" thickBot="1" x14ac:dyDescent="0.4">
      <c r="A158" s="222" t="s">
        <v>127</v>
      </c>
      <c r="B158" s="223"/>
      <c r="C158" s="223"/>
      <c r="D158" s="223"/>
      <c r="E158" s="223"/>
      <c r="F158" s="223"/>
      <c r="G158" s="223"/>
      <c r="H158" s="223"/>
      <c r="I158" s="224"/>
    </row>
    <row r="159" spans="1:9" x14ac:dyDescent="0.25">
      <c r="A159" s="7" t="s">
        <v>128</v>
      </c>
      <c r="B159" s="118"/>
      <c r="C159" s="119"/>
      <c r="D159" s="119"/>
      <c r="E159" s="119"/>
      <c r="F159" s="120"/>
      <c r="G159" s="63"/>
      <c r="H159" s="63"/>
      <c r="I159" s="64"/>
    </row>
    <row r="160" spans="1:9" x14ac:dyDescent="0.25">
      <c r="A160" s="4" t="s">
        <v>129</v>
      </c>
      <c r="B160" s="121"/>
      <c r="C160" s="122"/>
      <c r="D160" s="122"/>
      <c r="E160" s="122"/>
      <c r="F160" s="123"/>
      <c r="I160" s="65"/>
    </row>
    <row r="161" spans="1:9" ht="15" customHeight="1" thickBot="1" x14ac:dyDescent="0.3">
      <c r="A161" s="66"/>
      <c r="I161" s="65"/>
    </row>
    <row r="162" spans="1:9" ht="47.25" x14ac:dyDescent="0.25">
      <c r="A162" s="92" t="s">
        <v>23</v>
      </c>
      <c r="B162" s="93" t="s">
        <v>24</v>
      </c>
      <c r="C162" s="93" t="s">
        <v>25</v>
      </c>
      <c r="D162" s="93" t="s">
        <v>26</v>
      </c>
      <c r="E162" s="94" t="s">
        <v>27</v>
      </c>
      <c r="F162" s="93" t="s">
        <v>28</v>
      </c>
      <c r="G162" s="93" t="s">
        <v>29</v>
      </c>
      <c r="H162" s="93" t="s">
        <v>24</v>
      </c>
      <c r="I162" s="95" t="s">
        <v>111</v>
      </c>
    </row>
    <row r="163" spans="1:9" x14ac:dyDescent="0.25">
      <c r="A163" s="4" t="s">
        <v>31</v>
      </c>
      <c r="B163" s="87" t="s">
        <v>32</v>
      </c>
      <c r="C163" s="68"/>
      <c r="D163" s="68"/>
      <c r="E163" s="33"/>
      <c r="F163" s="86">
        <f>C163-SUM(D163-E163)</f>
        <v>0</v>
      </c>
      <c r="G163" s="87">
        <v>0.31</v>
      </c>
      <c r="H163" s="87" t="s">
        <v>33</v>
      </c>
      <c r="I163" s="88">
        <f t="shared" ref="I163:I167" si="8">F163*G163/1000</f>
        <v>0</v>
      </c>
    </row>
    <row r="164" spans="1:9" x14ac:dyDescent="0.25">
      <c r="A164" s="4" t="s">
        <v>34</v>
      </c>
      <c r="B164" s="87" t="s">
        <v>35</v>
      </c>
      <c r="C164" s="33"/>
      <c r="D164" s="33"/>
      <c r="E164" s="33"/>
      <c r="F164" s="86">
        <f>C164-SUM(D164:E164)</f>
        <v>0</v>
      </c>
      <c r="G164" s="87">
        <f>(51.53+10)/1000</f>
        <v>6.1530000000000001E-2</v>
      </c>
      <c r="H164" s="87" t="s">
        <v>36</v>
      </c>
      <c r="I164" s="88">
        <f t="shared" si="8"/>
        <v>0</v>
      </c>
    </row>
    <row r="165" spans="1:9" x14ac:dyDescent="0.25">
      <c r="A165" s="4" t="s">
        <v>37</v>
      </c>
      <c r="B165" s="87" t="s">
        <v>35</v>
      </c>
      <c r="C165" s="33"/>
      <c r="D165" s="33"/>
      <c r="E165" s="33"/>
      <c r="F165" s="86">
        <f>C165-SUM(D165:E165)</f>
        <v>0</v>
      </c>
      <c r="G165" s="87">
        <f>(60.6+20.2)/1000</f>
        <v>8.0799999999999997E-2</v>
      </c>
      <c r="H165" s="87" t="s">
        <v>36</v>
      </c>
      <c r="I165" s="88">
        <f t="shared" si="8"/>
        <v>0</v>
      </c>
    </row>
    <row r="166" spans="1:9" x14ac:dyDescent="0.25">
      <c r="A166" s="4" t="s">
        <v>38</v>
      </c>
      <c r="B166" s="87" t="s">
        <v>39</v>
      </c>
      <c r="C166" s="33"/>
      <c r="D166" s="33"/>
      <c r="E166" s="33"/>
      <c r="F166" s="86">
        <f>C166-SUM(D166:E166)</f>
        <v>0</v>
      </c>
      <c r="G166" s="89">
        <f>38.6*(70.41+17.3)/1000</f>
        <v>3.3856059999999997</v>
      </c>
      <c r="H166" s="87" t="s">
        <v>40</v>
      </c>
      <c r="I166" s="88">
        <f t="shared" si="8"/>
        <v>0</v>
      </c>
    </row>
    <row r="167" spans="1:9" x14ac:dyDescent="0.25">
      <c r="A167" s="4" t="s">
        <v>41</v>
      </c>
      <c r="B167" s="87" t="s">
        <v>39</v>
      </c>
      <c r="C167" s="33"/>
      <c r="D167" s="33"/>
      <c r="E167" s="33"/>
      <c r="F167" s="86">
        <f>C167-SUM(D167:E167)</f>
        <v>0</v>
      </c>
      <c r="G167" s="89">
        <f>34.2*(67.62+17.2)/1000</f>
        <v>2.9008440000000006</v>
      </c>
      <c r="H167" s="87" t="s">
        <v>40</v>
      </c>
      <c r="I167" s="88">
        <f t="shared" si="8"/>
        <v>0</v>
      </c>
    </row>
    <row r="168" spans="1:9" ht="17.25" x14ac:dyDescent="0.25">
      <c r="A168" s="4" t="s">
        <v>42</v>
      </c>
      <c r="B168" s="25"/>
      <c r="C168" s="33"/>
      <c r="D168" s="33"/>
      <c r="E168" s="33"/>
      <c r="F168" s="90">
        <f>C168-SUM(D168:E168)</f>
        <v>0</v>
      </c>
      <c r="G168" s="87" t="s">
        <v>112</v>
      </c>
      <c r="H168" s="87" t="s">
        <v>112</v>
      </c>
      <c r="I168" s="5"/>
    </row>
    <row r="169" spans="1:9" x14ac:dyDescent="0.25">
      <c r="A169" s="113" t="s">
        <v>43</v>
      </c>
      <c r="B169" s="114"/>
      <c r="C169" s="114"/>
      <c r="D169" s="114"/>
      <c r="E169" s="114"/>
      <c r="F169" s="114"/>
      <c r="G169" s="114"/>
      <c r="H169" s="114"/>
      <c r="I169" s="91">
        <f>SUM(I163:I168)</f>
        <v>0</v>
      </c>
    </row>
    <row r="170" spans="1:9" ht="15.75" thickBot="1" x14ac:dyDescent="0.3">
      <c r="A170" s="66"/>
      <c r="I170" s="69"/>
    </row>
    <row r="171" spans="1:9" ht="15" customHeight="1" thickBot="1" x14ac:dyDescent="0.3">
      <c r="A171" s="110" t="s">
        <v>130</v>
      </c>
      <c r="B171" s="111"/>
      <c r="C171" s="111"/>
      <c r="D171" s="111"/>
      <c r="E171" s="111"/>
      <c r="F171" s="112"/>
      <c r="I171" s="65"/>
    </row>
    <row r="172" spans="1:9" ht="45" customHeight="1" x14ac:dyDescent="0.25">
      <c r="A172" s="92" t="s">
        <v>57</v>
      </c>
      <c r="B172" s="93" t="s">
        <v>24</v>
      </c>
      <c r="C172" s="98" t="s">
        <v>46</v>
      </c>
      <c r="D172" s="124" t="s">
        <v>47</v>
      </c>
      <c r="E172" s="124"/>
      <c r="F172" s="125"/>
      <c r="I172" s="65"/>
    </row>
    <row r="173" spans="1:9" ht="17.25" x14ac:dyDescent="0.25">
      <c r="A173" s="4" t="s">
        <v>48</v>
      </c>
      <c r="B173" s="87" t="s">
        <v>49</v>
      </c>
      <c r="C173" s="16"/>
      <c r="D173" s="132"/>
      <c r="E173" s="133"/>
      <c r="F173" s="134"/>
      <c r="I173" s="65"/>
    </row>
    <row r="174" spans="1:9" ht="18" thickBot="1" x14ac:dyDescent="0.3">
      <c r="A174" s="96" t="s">
        <v>50</v>
      </c>
      <c r="B174" s="97" t="s">
        <v>51</v>
      </c>
      <c r="C174" s="37"/>
      <c r="D174" s="135"/>
      <c r="E174" s="136"/>
      <c r="F174" s="137"/>
      <c r="G174" s="71"/>
      <c r="H174" s="71"/>
      <c r="I174" s="72"/>
    </row>
    <row r="175" spans="1:9" ht="158.1" customHeight="1" thickBot="1" x14ac:dyDescent="0.3">
      <c r="C175" s="18"/>
      <c r="D175" s="18"/>
      <c r="E175" s="18"/>
      <c r="F175" s="18"/>
      <c r="I175" s="78"/>
    </row>
    <row r="176" spans="1:9" ht="21.75" thickBot="1" x14ac:dyDescent="0.4">
      <c r="A176" s="219" t="s">
        <v>131</v>
      </c>
      <c r="B176" s="220"/>
      <c r="C176" s="220"/>
      <c r="D176" s="220"/>
      <c r="E176" s="220"/>
      <c r="F176" s="220"/>
      <c r="G176" s="220"/>
      <c r="H176" s="220"/>
      <c r="I176" s="221"/>
    </row>
    <row r="177" spans="1:9" x14ac:dyDescent="0.25">
      <c r="A177" s="7" t="s">
        <v>19</v>
      </c>
      <c r="B177" s="118"/>
      <c r="C177" s="119"/>
      <c r="D177" s="119"/>
      <c r="E177" s="119"/>
      <c r="F177" s="120"/>
      <c r="G177" s="63"/>
      <c r="H177" s="63"/>
      <c r="I177" s="64"/>
    </row>
    <row r="178" spans="1:9" x14ac:dyDescent="0.25">
      <c r="A178" s="4" t="s">
        <v>21</v>
      </c>
      <c r="B178" s="121"/>
      <c r="C178" s="122"/>
      <c r="D178" s="122"/>
      <c r="E178" s="122"/>
      <c r="F178" s="123"/>
      <c r="I178" s="65"/>
    </row>
    <row r="179" spans="1:9" ht="15.75" thickBot="1" x14ac:dyDescent="0.3">
      <c r="A179" s="66"/>
      <c r="I179" s="65"/>
    </row>
    <row r="180" spans="1:9" ht="47.25" x14ac:dyDescent="0.25">
      <c r="A180" s="92" t="s">
        <v>23</v>
      </c>
      <c r="B180" s="93" t="s">
        <v>24</v>
      </c>
      <c r="C180" s="93" t="s">
        <v>25</v>
      </c>
      <c r="D180" s="93" t="s">
        <v>26</v>
      </c>
      <c r="E180" s="94" t="s">
        <v>27</v>
      </c>
      <c r="F180" s="93" t="s">
        <v>28</v>
      </c>
      <c r="G180" s="93" t="s">
        <v>29</v>
      </c>
      <c r="H180" s="93" t="s">
        <v>24</v>
      </c>
      <c r="I180" s="95" t="s">
        <v>111</v>
      </c>
    </row>
    <row r="181" spans="1:9" ht="15" customHeight="1" x14ac:dyDescent="0.25">
      <c r="A181" s="4" t="s">
        <v>31</v>
      </c>
      <c r="B181" s="87" t="s">
        <v>32</v>
      </c>
      <c r="C181" s="68"/>
      <c r="D181" s="68"/>
      <c r="E181" s="33"/>
      <c r="F181" s="86">
        <f>C181-SUM(D181-E181)</f>
        <v>0</v>
      </c>
      <c r="G181" s="87">
        <v>0.31</v>
      </c>
      <c r="H181" s="87" t="s">
        <v>33</v>
      </c>
      <c r="I181" s="88">
        <f t="shared" ref="I181:I185" si="9">F181*G181/1000</f>
        <v>0</v>
      </c>
    </row>
    <row r="182" spans="1:9" x14ac:dyDescent="0.25">
      <c r="A182" s="4" t="s">
        <v>34</v>
      </c>
      <c r="B182" s="87" t="s">
        <v>35</v>
      </c>
      <c r="C182" s="33"/>
      <c r="D182" s="33"/>
      <c r="E182" s="33"/>
      <c r="F182" s="86">
        <f>C182-SUM(D182:E182)</f>
        <v>0</v>
      </c>
      <c r="G182" s="87">
        <f>(51.53+10)/1000</f>
        <v>6.1530000000000001E-2</v>
      </c>
      <c r="H182" s="87" t="s">
        <v>36</v>
      </c>
      <c r="I182" s="88">
        <f t="shared" si="9"/>
        <v>0</v>
      </c>
    </row>
    <row r="183" spans="1:9" x14ac:dyDescent="0.25">
      <c r="A183" s="4" t="s">
        <v>37</v>
      </c>
      <c r="B183" s="87" t="s">
        <v>35</v>
      </c>
      <c r="C183" s="33"/>
      <c r="D183" s="33"/>
      <c r="E183" s="33"/>
      <c r="F183" s="86">
        <f>C183-SUM(D183:E183)</f>
        <v>0</v>
      </c>
      <c r="G183" s="87">
        <f>(60.6+20.2)/1000</f>
        <v>8.0799999999999997E-2</v>
      </c>
      <c r="H183" s="87" t="s">
        <v>36</v>
      </c>
      <c r="I183" s="88">
        <f t="shared" si="9"/>
        <v>0</v>
      </c>
    </row>
    <row r="184" spans="1:9" x14ac:dyDescent="0.25">
      <c r="A184" s="4" t="s">
        <v>38</v>
      </c>
      <c r="B184" s="87" t="s">
        <v>39</v>
      </c>
      <c r="C184" s="33"/>
      <c r="D184" s="33"/>
      <c r="E184" s="33"/>
      <c r="F184" s="86">
        <f>C184-SUM(D184:E184)</f>
        <v>0</v>
      </c>
      <c r="G184" s="89">
        <f>38.6*(70.41+17.3)/1000</f>
        <v>3.3856059999999997</v>
      </c>
      <c r="H184" s="87" t="s">
        <v>40</v>
      </c>
      <c r="I184" s="88">
        <f t="shared" si="9"/>
        <v>0</v>
      </c>
    </row>
    <row r="185" spans="1:9" x14ac:dyDescent="0.25">
      <c r="A185" s="4" t="s">
        <v>41</v>
      </c>
      <c r="B185" s="87" t="s">
        <v>39</v>
      </c>
      <c r="C185" s="33"/>
      <c r="D185" s="33"/>
      <c r="E185" s="33"/>
      <c r="F185" s="86">
        <f>C185-SUM(D185:E185)</f>
        <v>0</v>
      </c>
      <c r="G185" s="89">
        <f>34.2*(67.62+17.2)/1000</f>
        <v>2.9008440000000006</v>
      </c>
      <c r="H185" s="87" t="s">
        <v>40</v>
      </c>
      <c r="I185" s="88">
        <f t="shared" si="9"/>
        <v>0</v>
      </c>
    </row>
    <row r="186" spans="1:9" ht="17.25" x14ac:dyDescent="0.25">
      <c r="A186" s="4" t="s">
        <v>42</v>
      </c>
      <c r="B186" s="25"/>
      <c r="C186" s="33"/>
      <c r="D186" s="33"/>
      <c r="E186" s="33"/>
      <c r="F186" s="90">
        <f>C186-SUM(D186:E186)</f>
        <v>0</v>
      </c>
      <c r="G186" s="87" t="s">
        <v>112</v>
      </c>
      <c r="H186" s="87" t="s">
        <v>112</v>
      </c>
      <c r="I186" s="5"/>
    </row>
    <row r="187" spans="1:9" x14ac:dyDescent="0.25">
      <c r="A187" s="113" t="s">
        <v>43</v>
      </c>
      <c r="B187" s="114"/>
      <c r="C187" s="114"/>
      <c r="D187" s="114"/>
      <c r="E187" s="114"/>
      <c r="F187" s="114"/>
      <c r="G187" s="114"/>
      <c r="H187" s="114"/>
      <c r="I187" s="91">
        <f>SUM(I181:I186)</f>
        <v>0</v>
      </c>
    </row>
    <row r="188" spans="1:9" ht="15.75" thickBot="1" x14ac:dyDescent="0.3">
      <c r="A188" s="66"/>
      <c r="I188" s="69"/>
    </row>
    <row r="189" spans="1:9" ht="15" customHeight="1" thickBot="1" x14ac:dyDescent="0.3">
      <c r="A189" s="110" t="s">
        <v>132</v>
      </c>
      <c r="B189" s="111"/>
      <c r="C189" s="111"/>
      <c r="D189" s="111"/>
      <c r="E189" s="111"/>
      <c r="F189" s="112"/>
      <c r="I189" s="65"/>
    </row>
    <row r="190" spans="1:9" ht="45" customHeight="1" x14ac:dyDescent="0.25">
      <c r="A190" s="92" t="s">
        <v>57</v>
      </c>
      <c r="B190" s="93" t="s">
        <v>24</v>
      </c>
      <c r="C190" s="98" t="s">
        <v>46</v>
      </c>
      <c r="D190" s="124" t="s">
        <v>47</v>
      </c>
      <c r="E190" s="124"/>
      <c r="F190" s="125"/>
      <c r="I190" s="65"/>
    </row>
    <row r="191" spans="1:9" ht="17.25" x14ac:dyDescent="0.25">
      <c r="A191" s="4" t="s">
        <v>48</v>
      </c>
      <c r="B191" s="87" t="s">
        <v>49</v>
      </c>
      <c r="C191" s="16"/>
      <c r="D191" s="132"/>
      <c r="E191" s="133"/>
      <c r="F191" s="134"/>
      <c r="I191" s="65"/>
    </row>
    <row r="192" spans="1:9" ht="18" thickBot="1" x14ac:dyDescent="0.3">
      <c r="A192" s="96" t="s">
        <v>50</v>
      </c>
      <c r="B192" s="97" t="s">
        <v>51</v>
      </c>
      <c r="C192" s="37"/>
      <c r="D192" s="135"/>
      <c r="E192" s="136"/>
      <c r="F192" s="137"/>
      <c r="G192" s="71"/>
      <c r="H192" s="71"/>
      <c r="I192" s="72"/>
    </row>
    <row r="193" spans="1:9" x14ac:dyDescent="0.25">
      <c r="C193" s="18"/>
      <c r="D193" s="18"/>
      <c r="E193" s="18"/>
      <c r="F193" s="18"/>
      <c r="I193" s="78"/>
    </row>
    <row r="194" spans="1:9" x14ac:dyDescent="0.25">
      <c r="C194" s="18"/>
      <c r="D194" s="18"/>
      <c r="E194" s="18"/>
      <c r="F194" s="18"/>
      <c r="I194" s="78"/>
    </row>
    <row r="195" spans="1:9" x14ac:dyDescent="0.25">
      <c r="C195" s="18"/>
      <c r="D195" s="18"/>
      <c r="E195" s="18"/>
      <c r="F195" s="18"/>
      <c r="G195" s="79"/>
      <c r="I195" s="78"/>
    </row>
    <row r="196" spans="1:9" x14ac:dyDescent="0.25">
      <c r="C196" s="18"/>
      <c r="D196" s="18"/>
      <c r="E196" s="18"/>
      <c r="F196" s="18"/>
      <c r="G196" s="79"/>
      <c r="I196" s="78"/>
    </row>
    <row r="197" spans="1:9" x14ac:dyDescent="0.25">
      <c r="C197" s="18"/>
      <c r="D197" s="18"/>
      <c r="E197" s="18"/>
      <c r="F197" s="18"/>
    </row>
    <row r="198" spans="1:9" x14ac:dyDescent="0.25">
      <c r="I198" s="77"/>
    </row>
    <row r="199" spans="1:9" x14ac:dyDescent="0.25">
      <c r="A199" s="75"/>
      <c r="B199" s="75"/>
      <c r="C199" s="75"/>
      <c r="D199" s="75"/>
      <c r="E199" s="75"/>
      <c r="F199" s="75"/>
      <c r="G199" s="75"/>
      <c r="H199" s="75"/>
    </row>
    <row r="200" spans="1:9" x14ac:dyDescent="0.25">
      <c r="B200" s="75"/>
      <c r="C200" s="75"/>
      <c r="D200" s="75"/>
      <c r="E200" s="75"/>
      <c r="F200" s="75"/>
      <c r="G200" s="75"/>
      <c r="H200" s="75"/>
      <c r="I200" s="20"/>
    </row>
    <row r="201" spans="1:9" ht="15" customHeight="1" x14ac:dyDescent="0.25">
      <c r="I201" s="75"/>
    </row>
    <row r="202" spans="1:9" x14ac:dyDescent="0.25">
      <c r="A202" s="74"/>
      <c r="B202" s="74"/>
      <c r="C202" s="74"/>
      <c r="I202" s="75"/>
    </row>
    <row r="203" spans="1:9" x14ac:dyDescent="0.25">
      <c r="A203" s="74"/>
      <c r="B203" s="74"/>
      <c r="C203" s="80"/>
      <c r="D203" s="74"/>
      <c r="I203" s="77"/>
    </row>
    <row r="204" spans="1:9" ht="11.25" customHeight="1" x14ac:dyDescent="0.25">
      <c r="C204" s="18"/>
      <c r="D204" s="18"/>
    </row>
    <row r="205" spans="1:9" x14ac:dyDescent="0.25">
      <c r="C205" s="18"/>
      <c r="D205" s="18"/>
    </row>
    <row r="206" spans="1:9" x14ac:dyDescent="0.25">
      <c r="C206" s="81"/>
      <c r="D206" s="18"/>
    </row>
    <row r="207" spans="1:9" x14ac:dyDescent="0.25">
      <c r="A207" s="73"/>
      <c r="D207" s="18"/>
    </row>
    <row r="208" spans="1:9" x14ac:dyDescent="0.25">
      <c r="A208" s="74"/>
      <c r="B208" s="74"/>
      <c r="C208" s="80"/>
      <c r="D208" s="18"/>
    </row>
    <row r="209" spans="1:9" x14ac:dyDescent="0.25">
      <c r="C209" s="18"/>
      <c r="D209" s="18"/>
    </row>
    <row r="210" spans="1:9" x14ac:dyDescent="0.25">
      <c r="C210" s="18"/>
      <c r="D210" s="18"/>
    </row>
    <row r="211" spans="1:9" ht="21" x14ac:dyDescent="0.35">
      <c r="A211" s="82"/>
      <c r="B211" s="82"/>
      <c r="C211" s="82"/>
      <c r="D211" s="82"/>
      <c r="E211" s="82"/>
      <c r="F211" s="82"/>
      <c r="G211" s="82"/>
      <c r="H211" s="82"/>
      <c r="I211" s="82"/>
    </row>
    <row r="212" spans="1:9" x14ac:dyDescent="0.25">
      <c r="B212" s="23"/>
      <c r="C212" s="23"/>
      <c r="D212" s="23"/>
      <c r="E212" s="23"/>
      <c r="F212" s="23"/>
    </row>
    <row r="213" spans="1:9" x14ac:dyDescent="0.25">
      <c r="B213" s="23"/>
      <c r="C213" s="23"/>
      <c r="D213" s="23"/>
      <c r="E213" s="23"/>
      <c r="F213" s="23"/>
    </row>
    <row r="215" spans="1:9" x14ac:dyDescent="0.25">
      <c r="A215" s="74"/>
      <c r="B215" s="74"/>
      <c r="C215" s="74"/>
      <c r="D215" s="74"/>
      <c r="E215" s="83"/>
      <c r="F215" s="74"/>
      <c r="G215" s="74"/>
      <c r="H215" s="74"/>
      <c r="I215" s="74"/>
    </row>
    <row r="216" spans="1:9" x14ac:dyDescent="0.25">
      <c r="C216" s="84"/>
      <c r="D216" s="84"/>
      <c r="E216" s="18"/>
      <c r="F216" s="18"/>
      <c r="I216" s="78"/>
    </row>
    <row r="217" spans="1:9" x14ac:dyDescent="0.25">
      <c r="C217" s="18"/>
      <c r="D217" s="18"/>
      <c r="E217" s="18"/>
      <c r="F217" s="18"/>
      <c r="I217" s="78"/>
    </row>
    <row r="218" spans="1:9" x14ac:dyDescent="0.25">
      <c r="C218" s="18"/>
      <c r="D218" s="18"/>
      <c r="E218" s="18"/>
      <c r="F218" s="18"/>
      <c r="I218" s="78"/>
    </row>
    <row r="219" spans="1:9" x14ac:dyDescent="0.25">
      <c r="C219" s="18"/>
      <c r="D219" s="18"/>
      <c r="E219" s="18"/>
      <c r="F219" s="18"/>
      <c r="G219" s="79"/>
      <c r="I219" s="78"/>
    </row>
    <row r="220" spans="1:9" ht="32.25" customHeight="1" x14ac:dyDescent="0.25">
      <c r="C220" s="18"/>
      <c r="D220" s="18"/>
      <c r="E220" s="18"/>
      <c r="F220" s="18"/>
      <c r="G220" s="79"/>
      <c r="I220" s="78"/>
    </row>
    <row r="221" spans="1:9" ht="46.5" customHeight="1" x14ac:dyDescent="0.25">
      <c r="C221" s="18"/>
      <c r="D221" s="18"/>
      <c r="E221" s="18"/>
      <c r="F221" s="18"/>
    </row>
    <row r="222" spans="1:9" x14ac:dyDescent="0.25">
      <c r="I222" s="77"/>
    </row>
    <row r="223" spans="1:9" x14ac:dyDescent="0.25">
      <c r="A223" s="75"/>
      <c r="B223" s="75"/>
      <c r="C223" s="75"/>
      <c r="D223" s="75"/>
      <c r="E223" s="75"/>
      <c r="F223" s="75"/>
      <c r="G223" s="75"/>
      <c r="H223" s="75"/>
    </row>
    <row r="224" spans="1:9" ht="15" customHeight="1" x14ac:dyDescent="0.25">
      <c r="B224" s="75"/>
      <c r="C224" s="75"/>
      <c r="D224" s="75"/>
      <c r="E224" s="75"/>
      <c r="F224" s="75"/>
      <c r="G224" s="75"/>
      <c r="H224" s="75"/>
      <c r="I224" s="20"/>
    </row>
    <row r="225" spans="1:9" x14ac:dyDescent="0.25">
      <c r="I225" s="75"/>
    </row>
    <row r="226" spans="1:9" x14ac:dyDescent="0.25">
      <c r="A226" s="74"/>
      <c r="B226" s="74"/>
      <c r="C226" s="74"/>
      <c r="I226" s="75"/>
    </row>
    <row r="227" spans="1:9" x14ac:dyDescent="0.25">
      <c r="A227" s="74"/>
      <c r="B227" s="74"/>
      <c r="C227" s="80"/>
      <c r="D227" s="74"/>
      <c r="I227" s="77"/>
    </row>
    <row r="228" spans="1:9" x14ac:dyDescent="0.25">
      <c r="C228" s="18"/>
      <c r="D228" s="18"/>
    </row>
    <row r="229" spans="1:9" x14ac:dyDescent="0.25">
      <c r="C229" s="18"/>
      <c r="D229" s="18"/>
    </row>
    <row r="230" spans="1:9" x14ac:dyDescent="0.25">
      <c r="C230" s="81"/>
      <c r="D230" s="18"/>
    </row>
    <row r="231" spans="1:9" x14ac:dyDescent="0.25">
      <c r="A231" s="73"/>
      <c r="D231" s="18"/>
    </row>
    <row r="232" spans="1:9" x14ac:dyDescent="0.25">
      <c r="C232" s="18"/>
      <c r="D232" s="18"/>
    </row>
    <row r="233" spans="1:9" x14ac:dyDescent="0.25">
      <c r="C233" s="18"/>
      <c r="D233" s="18"/>
    </row>
    <row r="234" spans="1:9" x14ac:dyDescent="0.25">
      <c r="C234" s="81"/>
    </row>
    <row r="235" spans="1:9" x14ac:dyDescent="0.25">
      <c r="A235" s="73"/>
    </row>
    <row r="236" spans="1:9" x14ac:dyDescent="0.25">
      <c r="B236" s="85"/>
      <c r="C236" s="85"/>
      <c r="D236" s="85"/>
      <c r="E236" s="85"/>
      <c r="F236" s="85"/>
    </row>
    <row r="244" spans="1:1" x14ac:dyDescent="0.25">
      <c r="A244" s="70"/>
    </row>
    <row r="247" spans="1:1" x14ac:dyDescent="0.25">
      <c r="A247" s="70"/>
    </row>
  </sheetData>
  <sheetProtection algorithmName="SHA-512" hashValue="WONcndtLoPeoaUJgQID1PEm1COtWLCFBmXZPrb7J0UWHkensettIZfXo1kqyN9zK5bNrfrlks6ggzP+Mslj7Mg==" saltValue="iOHHT++h/B51G72b7fwCLg==" spinCount="100000" sheet="1" objects="1" scenarios="1"/>
  <mergeCells count="85">
    <mergeCell ref="D29:F30"/>
    <mergeCell ref="D173:F174"/>
    <mergeCell ref="D155:F156"/>
    <mergeCell ref="D137:F138"/>
    <mergeCell ref="B178:F178"/>
    <mergeCell ref="A169:H169"/>
    <mergeCell ref="B160:F160"/>
    <mergeCell ref="D154:F154"/>
    <mergeCell ref="A158:I158"/>
    <mergeCell ref="B159:F159"/>
    <mergeCell ref="B142:F142"/>
    <mergeCell ref="A153:F153"/>
    <mergeCell ref="B51:F51"/>
    <mergeCell ref="B52:F52"/>
    <mergeCell ref="A63:F63"/>
    <mergeCell ref="A61:H61"/>
    <mergeCell ref="D191:F192"/>
    <mergeCell ref="A171:F171"/>
    <mergeCell ref="D172:F172"/>
    <mergeCell ref="A176:I176"/>
    <mergeCell ref="B177:F177"/>
    <mergeCell ref="D190:F190"/>
    <mergeCell ref="A135:F135"/>
    <mergeCell ref="D136:F136"/>
    <mergeCell ref="A140:I140"/>
    <mergeCell ref="B141:F141"/>
    <mergeCell ref="A189:F189"/>
    <mergeCell ref="A187:H187"/>
    <mergeCell ref="B87:F87"/>
    <mergeCell ref="B88:F88"/>
    <mergeCell ref="A81:F81"/>
    <mergeCell ref="D82:F82"/>
    <mergeCell ref="A86:I86"/>
    <mergeCell ref="D83:F84"/>
    <mergeCell ref="K9:P9"/>
    <mergeCell ref="K11:P11"/>
    <mergeCell ref="K4:P5"/>
    <mergeCell ref="B16:F16"/>
    <mergeCell ref="A151:H151"/>
    <mergeCell ref="D64:F64"/>
    <mergeCell ref="A68:I68"/>
    <mergeCell ref="D65:F66"/>
    <mergeCell ref="A43:H43"/>
    <mergeCell ref="A50:I50"/>
    <mergeCell ref="D47:F48"/>
    <mergeCell ref="A79:H79"/>
    <mergeCell ref="A97:H97"/>
    <mergeCell ref="A104:I104"/>
    <mergeCell ref="A117:F117"/>
    <mergeCell ref="D118:F118"/>
    <mergeCell ref="K2:P2"/>
    <mergeCell ref="K3:P3"/>
    <mergeCell ref="K8:P8"/>
    <mergeCell ref="K6:P6"/>
    <mergeCell ref="K7:P7"/>
    <mergeCell ref="A1:I1"/>
    <mergeCell ref="A14:I14"/>
    <mergeCell ref="A7:I7"/>
    <mergeCell ref="A3:I3"/>
    <mergeCell ref="D8:F8"/>
    <mergeCell ref="B10:D10"/>
    <mergeCell ref="F9:I9"/>
    <mergeCell ref="A4:I5"/>
    <mergeCell ref="A27:F27"/>
    <mergeCell ref="A25:H25"/>
    <mergeCell ref="B15:F15"/>
    <mergeCell ref="A115:H115"/>
    <mergeCell ref="D119:F120"/>
    <mergeCell ref="D101:F102"/>
    <mergeCell ref="B33:F33"/>
    <mergeCell ref="B34:F34"/>
    <mergeCell ref="A45:F45"/>
    <mergeCell ref="D46:F46"/>
    <mergeCell ref="D28:F28"/>
    <mergeCell ref="A32:I32"/>
    <mergeCell ref="B105:F105"/>
    <mergeCell ref="B106:F106"/>
    <mergeCell ref="B69:F69"/>
    <mergeCell ref="B70:F70"/>
    <mergeCell ref="A133:H133"/>
    <mergeCell ref="A99:F99"/>
    <mergeCell ref="D100:F100"/>
    <mergeCell ref="B123:F123"/>
    <mergeCell ref="B124:F124"/>
    <mergeCell ref="A122:I122"/>
  </mergeCells>
  <conditionalFormatting sqref="B8:B9">
    <cfRule type="notContainsBlanks" dxfId="30" priority="31">
      <formula>LEN(TRIM(B8))&gt;0</formula>
    </cfRule>
  </conditionalFormatting>
  <conditionalFormatting sqref="B15:F16">
    <cfRule type="notContainsBlanks" dxfId="29" priority="68">
      <formula>LEN(TRIM(B15))&gt;0</formula>
    </cfRule>
  </conditionalFormatting>
  <conditionalFormatting sqref="B33:F34">
    <cfRule type="notContainsBlanks" dxfId="28" priority="29">
      <formula>LEN(TRIM(B33))&gt;0</formula>
    </cfRule>
  </conditionalFormatting>
  <conditionalFormatting sqref="B51:F52">
    <cfRule type="notContainsBlanks" dxfId="27" priority="26">
      <formula>LEN(TRIM(B51))&gt;0</formula>
    </cfRule>
  </conditionalFormatting>
  <conditionalFormatting sqref="B69:F70">
    <cfRule type="notContainsBlanks" dxfId="26" priority="23">
      <formula>LEN(TRIM(B69))&gt;0</formula>
    </cfRule>
  </conditionalFormatting>
  <conditionalFormatting sqref="B87:F88">
    <cfRule type="notContainsBlanks" dxfId="25" priority="17">
      <formula>LEN(TRIM(B87))&gt;0</formula>
    </cfRule>
  </conditionalFormatting>
  <conditionalFormatting sqref="B105:F106">
    <cfRule type="notContainsBlanks" dxfId="24" priority="14">
      <formula>LEN(TRIM(B105))&gt;0</formula>
    </cfRule>
  </conditionalFormatting>
  <conditionalFormatting sqref="B123:F124">
    <cfRule type="notContainsBlanks" dxfId="23" priority="11">
      <formula>LEN(TRIM(B123))&gt;0</formula>
    </cfRule>
  </conditionalFormatting>
  <conditionalFormatting sqref="B141:F142">
    <cfRule type="notContainsBlanks" dxfId="22" priority="8">
      <formula>LEN(TRIM(B141))&gt;0</formula>
    </cfRule>
  </conditionalFormatting>
  <conditionalFormatting sqref="B159:F160">
    <cfRule type="notContainsBlanks" dxfId="21" priority="5">
      <formula>LEN(TRIM(B159))&gt;0</formula>
    </cfRule>
  </conditionalFormatting>
  <conditionalFormatting sqref="B177:F178">
    <cfRule type="notContainsBlanks" dxfId="20" priority="2">
      <formula>LEN(TRIM(B177))&gt;0</formula>
    </cfRule>
  </conditionalFormatting>
  <conditionalFormatting sqref="C29:D29 C30">
    <cfRule type="notContainsBlanks" dxfId="19" priority="58">
      <formula>LEN(TRIM(C29))&gt;0</formula>
    </cfRule>
  </conditionalFormatting>
  <conditionalFormatting sqref="C47:D47 C48">
    <cfRule type="notContainsBlanks" dxfId="18" priority="28">
      <formula>LEN(TRIM(C47))&gt;0</formula>
    </cfRule>
  </conditionalFormatting>
  <conditionalFormatting sqref="C65:D65 C66">
    <cfRule type="notContainsBlanks" dxfId="17" priority="25">
      <formula>LEN(TRIM(C65))&gt;0</formula>
    </cfRule>
  </conditionalFormatting>
  <conditionalFormatting sqref="C83:D83 C84">
    <cfRule type="notContainsBlanks" dxfId="16" priority="22">
      <formula>LEN(TRIM(C83))&gt;0</formula>
    </cfRule>
  </conditionalFormatting>
  <conditionalFormatting sqref="C101:D101 C102">
    <cfRule type="notContainsBlanks" dxfId="15" priority="16">
      <formula>LEN(TRIM(C101))&gt;0</formula>
    </cfRule>
  </conditionalFormatting>
  <conditionalFormatting sqref="C119:D119 C120">
    <cfRule type="notContainsBlanks" dxfId="14" priority="13">
      <formula>LEN(TRIM(C119))&gt;0</formula>
    </cfRule>
  </conditionalFormatting>
  <conditionalFormatting sqref="C137:D137 C138">
    <cfRule type="notContainsBlanks" dxfId="13" priority="10">
      <formula>LEN(TRIM(C137))&gt;0</formula>
    </cfRule>
  </conditionalFormatting>
  <conditionalFormatting sqref="C155:D155 C156">
    <cfRule type="notContainsBlanks" dxfId="12" priority="7">
      <formula>LEN(TRIM(C155))&gt;0</formula>
    </cfRule>
  </conditionalFormatting>
  <conditionalFormatting sqref="C173:D173 C174">
    <cfRule type="notContainsBlanks" dxfId="11" priority="4">
      <formula>LEN(TRIM(C173))&gt;0</formula>
    </cfRule>
  </conditionalFormatting>
  <conditionalFormatting sqref="C191:D191 C192">
    <cfRule type="notContainsBlanks" dxfId="10" priority="1">
      <formula>LEN(TRIM(C191))&gt;0</formula>
    </cfRule>
  </conditionalFormatting>
  <conditionalFormatting sqref="C19:E24 B24">
    <cfRule type="notContainsBlanks" dxfId="9" priority="81">
      <formula>LEN(TRIM(B19))&gt;0</formula>
    </cfRule>
  </conditionalFormatting>
  <conditionalFormatting sqref="C37:E42 B42">
    <cfRule type="notContainsBlanks" dxfId="8" priority="30">
      <formula>LEN(TRIM(B37))&gt;0</formula>
    </cfRule>
  </conditionalFormatting>
  <conditionalFormatting sqref="C55:E60 B60">
    <cfRule type="notContainsBlanks" dxfId="7" priority="27">
      <formula>LEN(TRIM(B55))&gt;0</formula>
    </cfRule>
  </conditionalFormatting>
  <conditionalFormatting sqref="C73:E78 B78">
    <cfRule type="notContainsBlanks" dxfId="6" priority="24">
      <formula>LEN(TRIM(B73))&gt;0</formula>
    </cfRule>
  </conditionalFormatting>
  <conditionalFormatting sqref="C91:E96 B96">
    <cfRule type="notContainsBlanks" dxfId="5" priority="18">
      <formula>LEN(TRIM(B91))&gt;0</formula>
    </cfRule>
  </conditionalFormatting>
  <conditionalFormatting sqref="C109:E114 B114">
    <cfRule type="notContainsBlanks" dxfId="4" priority="15">
      <formula>LEN(TRIM(B109))&gt;0</formula>
    </cfRule>
  </conditionalFormatting>
  <conditionalFormatting sqref="C127:E132 B132">
    <cfRule type="notContainsBlanks" dxfId="3" priority="12">
      <formula>LEN(TRIM(B127))&gt;0</formula>
    </cfRule>
  </conditionalFormatting>
  <conditionalFormatting sqref="C145:E150 B150">
    <cfRule type="notContainsBlanks" dxfId="2" priority="9">
      <formula>LEN(TRIM(B145))&gt;0</formula>
    </cfRule>
  </conditionalFormatting>
  <conditionalFormatting sqref="C163:E168 B168">
    <cfRule type="notContainsBlanks" dxfId="1" priority="6">
      <formula>LEN(TRIM(B163))&gt;0</formula>
    </cfRule>
  </conditionalFormatting>
  <conditionalFormatting sqref="C181:E186 B186">
    <cfRule type="notContainsBlanks" dxfId="0" priority="3">
      <formula>LEN(TRIM(B181))&gt;0</formula>
    </cfRule>
  </conditionalFormatting>
  <pageMargins left="0.25" right="0.25"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errorStyle="warning" allowBlank="1" showInputMessage="1" xr:uid="{4874D8A8-AE1E-451E-B13A-7C1B2E28D781}">
          <x14:formula1>
            <xm:f>'Drop down menu lists (to hide)'!$B$3:$B$22</xm:f>
          </x14:formula1>
          <xm:sqref>B15:F15 B33:F33 B51:F51 B69:F69 B87:F87 B105:F105 B123:F123 B141:F141 B159:F159 B177:F177</xm:sqref>
        </x14:dataValidation>
        <x14:dataValidation type="list" allowBlank="1" showInputMessage="1" xr:uid="{8F0E2065-A5AC-4945-A635-A8A32E8856E6}">
          <x14:formula1>
            <xm:f>'Drop down menu lists (to hide)'!$A$3:$A$14</xm:f>
          </x14:formula1>
          <xm:sqref>B16:F16 B34:F34 B52:F52 B70:F70 B88:F88 B106:F106 B124:F124 B142:F142 B160:F160 B178:F178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a251b7e-61e4-4816-a71f-b295a9ad20fb">
      <Value>82</Value>
      <Value>610</Value>
      <Value>40022</Value>
      <Value>50142</Value>
      <Value>45</Value>
    </TaxCatchAll>
    <SharedWithUsers xmlns="2a251b7e-61e4-4816-a71f-b295a9ad20fb">
      <UserInfo>
        <DisplayName>Marchesi, Matt</DisplayName>
        <AccountId>28</AccountId>
        <AccountType/>
      </UserInfo>
      <UserInfo>
        <DisplayName>Ainsworth, Xavier</DisplayName>
        <AccountId>106</AccountId>
        <AccountType/>
      </UserInfo>
    </SharedWithUsers>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adb9bed2e36e4a93af574aeb444da63e xmlns="2a251b7e-61e4-4816-a71f-b295a9ad20fb">
      <Terms xmlns="http://schemas.microsoft.com/office/infopath/2007/PartnerControls">
        <TermInfo xmlns="http://schemas.microsoft.com/office/infopath/2007/PartnerControls">
          <TermName xmlns="http://schemas.microsoft.com/office/infopath/2007/PartnerControls">Community Energy Upgrades Fund Round 1</TermName>
          <TermId xmlns="http://schemas.microsoft.com/office/infopath/2007/PartnerControls">943e28c0-be4e-45b6-a3b0-76854f681628</TermId>
        </TermInfo>
      </Terms>
    </adb9bed2e36e4a93af574aeb444da63e>
    <IconOverlay xmlns="http://schemas.microsoft.com/sharepoint/v4" xsi:nil="tru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2bbb4e10-dcf7-4095-8d75-647dc1a233b1</TermId>
        </TermInfo>
      </Terms>
    </n99e4c9942c6404eb103464a00e6097b>
    <g7bcb40ba23249a78edca7d43a67c1c9 xmlns="2a251b7e-61e4-4816-a71f-b295a9ad20fb">
      <Terms xmlns="http://schemas.microsoft.com/office/infopath/2007/PartnerControls">
        <TermInfo xmlns="http://schemas.microsoft.com/office/infopath/2007/PartnerControls">
          <TermName xmlns="http://schemas.microsoft.com/office/infopath/2007/PartnerControls">Applications</TermName>
          <TermId xmlns="http://schemas.microsoft.com/office/infopath/2007/PartnerControls">5ecf4bde-e578-40db-8d0b-1c50c4991d57</TermId>
        </TermInfo>
      </Terms>
    </g7bcb40ba23249a78edca7d43a67c1c9>
    <Comments xmlns="http://schemas.microsoft.com/sharepoint/v3">Final Abatement Calculator - no PDFs instructions added 
(tab 1 and tab 3)</Comment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D13603DCBBC0F45A3901C1DD9554701" ma:contentTypeVersion="14" ma:contentTypeDescription="Create a new document." ma:contentTypeScope="" ma:versionID="c93893161412d24f3a53db4378d1cba8">
  <xsd:schema xmlns:xsd="http://www.w3.org/2001/XMLSchema" xmlns:xs="http://www.w3.org/2001/XMLSchema" xmlns:p="http://schemas.microsoft.com/office/2006/metadata/properties" xmlns:ns1="http://schemas.microsoft.com/sharepoint/v3" xmlns:ns2="2a251b7e-61e4-4816-a71f-b295a9ad20fb" xmlns:ns3="http://schemas.microsoft.com/sharepoint/v4" targetNamespace="http://schemas.microsoft.com/office/2006/metadata/properties" ma:root="true" ma:fieldsID="87105d872fa17f05ff33aabc03b06804" ns1:_="" ns2:_="" ns3:_="">
    <xsd:import namespace="http://schemas.microsoft.com/sharepoint/v3"/>
    <xsd:import namespace="2a251b7e-61e4-4816-a71f-b295a9ad20f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10341-53DD-4225-8706-ACE91C1F49BA}">
  <ds:schemaRefs>
    <ds:schemaRef ds:uri="2a251b7e-61e4-4816-a71f-b295a9ad20fb"/>
    <ds:schemaRef ds:uri="http://schemas.microsoft.com/sharepoint/v4"/>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D347A0A8-8E79-453A-BFD7-07DB5F4B6857}">
  <ds:schemaRefs>
    <ds:schemaRef ds:uri="http://schemas.microsoft.com/sharepoint/events"/>
  </ds:schemaRefs>
</ds:datastoreItem>
</file>

<file path=customXml/itemProps3.xml><?xml version="1.0" encoding="utf-8"?>
<ds:datastoreItem xmlns:ds="http://schemas.openxmlformats.org/officeDocument/2006/customXml" ds:itemID="{35729A5E-365E-4C66-AD03-F678C1CCBA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5FDCA4D-77F8-426D-9474-050665C517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Instructions</vt:lpstr>
      <vt:lpstr>2. Examples </vt:lpstr>
      <vt:lpstr>Drop down menu lists (to hide)</vt:lpstr>
      <vt:lpstr>3. Abatement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Bugden, Jake</dc:creator>
  <cp:keywords/>
  <dc:description/>
  <cp:lastModifiedBy>Ng, Cecilia</cp:lastModifiedBy>
  <cp:revision/>
  <cp:lastPrinted>2023-12-18T22:28:20Z</cp:lastPrinted>
  <dcterms:created xsi:type="dcterms:W3CDTF">2023-09-11T05:00:02Z</dcterms:created>
  <dcterms:modified xsi:type="dcterms:W3CDTF">2023-12-19T03:46:45Z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0x0101004D13603DCBBC0F45A3901C1DD9554701</vt:lpwstr>
  </property>
  <property fmtid="{D5CDD505-2E9C-101B-9397-08002B2CF9AE}" pid="3" name="MediaServiceImageTags">
    <vt:lpwstr/>
  </property>
  <property fmtid="{D5CDD505-2E9C-101B-9397-08002B2CF9AE}" pid="4" name="DocHub_Year">
    <vt:lpwstr>610;#2023-24|2bbb4e10-dcf7-4095-8d75-647dc1a233b1</vt:lpwstr>
  </property>
  <property fmtid="{D5CDD505-2E9C-101B-9397-08002B2CF9AE}" pid="5" name="DocHub_DocumentType">
    <vt:lpwstr>82;#Template|9b48ba34-650a-488d-9fe8-e5181e10b797</vt:lpwstr>
  </property>
  <property fmtid="{D5CDD505-2E9C-101B-9397-08002B2CF9AE}" pid="6" name="DocHub_SecurityClassification">
    <vt:lpwstr>40022;#OFFICIAL:Sensitive|11f6fb0b-52ce-4109-8f7f-521b2a62f692</vt:lpwstr>
  </property>
  <property fmtid="{D5CDD505-2E9C-101B-9397-08002B2CF9AE}" pid="7" name="DocHub_Keywords">
    <vt:lpwstr>50142;#Community Energy Upgrades Fund Round 1|943e28c0-be4e-45b6-a3b0-76854f681628</vt:lpwstr>
  </property>
  <property fmtid="{D5CDD505-2E9C-101B-9397-08002B2CF9AE}" pid="8" name="DocHub_WorkActivity">
    <vt:lpwstr>45;#Applications|5ecf4bde-e578-40db-8d0b-1c50c4991d57</vt:lpwstr>
  </property>
</Properties>
</file>