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rod.protected.ind\user\User01\ccooper\desktop\Uploady foldy\CRC 24 CLOSING\"/>
    </mc:Choice>
  </mc:AlternateContent>
  <xr:revisionPtr revIDLastSave="0" documentId="8_{DF36106C-6544-4953-9D49-97300D11EC20}" xr6:coauthVersionLast="47" xr6:coauthVersionMax="47" xr10:uidLastSave="{00000000-0000-0000-0000-000000000000}"/>
  <workbookProtection workbookAlgorithmName="SHA-512" workbookHashValue="dDnDMWR6fT+mL8iX6MMwwDpFIwSpQ0eWgp5L59mS21AT5xEwf7ugb1ONzUiKle1MNn0GnzpklT1NgmGI6reVBQ==" workbookSaltValue="y0vxWOwa2+GVVu2mksRVKw==" workbookSpinCount="100000" lockStructure="1"/>
  <bookViews>
    <workbookView xWindow="-120" yWindow="-120" windowWidth="29040" windowHeight="17640" xr2:uid="{00000000-000D-0000-FFFF-FFFF00000000}"/>
  </bookViews>
  <sheets>
    <sheet name="Project Overview " sheetId="3" r:id="rId1"/>
    <sheet name="RP 1" sheetId="1" r:id="rId2"/>
    <sheet name="RP 2" sheetId="14" r:id="rId3"/>
    <sheet name="RP 3" sheetId="15" r:id="rId4"/>
    <sheet name="RP 4" sheetId="16" r:id="rId5"/>
    <sheet name="RP 5" sheetId="17" r:id="rId6"/>
    <sheet name="Additional Information" sheetId="8" r:id="rId7"/>
    <sheet name="Benefit Cost Calculator" sheetId="2" r:id="rId8"/>
    <sheet name="Summary" sheetId="1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18" l="1"/>
  <c r="L34" i="18"/>
  <c r="L33" i="18"/>
  <c r="L32" i="18"/>
  <c r="L31" i="18"/>
  <c r="L30" i="18"/>
  <c r="L27" i="18"/>
  <c r="L26" i="18"/>
  <c r="L25" i="18"/>
  <c r="L24" i="18"/>
  <c r="L23" i="18"/>
  <c r="L20" i="18"/>
  <c r="L19" i="18"/>
  <c r="L18" i="18"/>
  <c r="L17" i="18"/>
  <c r="L16" i="18"/>
  <c r="L13" i="18"/>
  <c r="L12" i="18"/>
  <c r="L11" i="18"/>
  <c r="L10" i="18"/>
  <c r="L9" i="18"/>
  <c r="K34" i="18"/>
  <c r="K33" i="18"/>
  <c r="K32" i="18"/>
  <c r="K31" i="18"/>
  <c r="K30" i="18"/>
  <c r="K27" i="18"/>
  <c r="K26" i="18"/>
  <c r="K25" i="18"/>
  <c r="K24" i="18"/>
  <c r="K23" i="18"/>
  <c r="K20" i="18"/>
  <c r="K19" i="18"/>
  <c r="K18" i="18"/>
  <c r="K17" i="18"/>
  <c r="K16" i="18"/>
  <c r="K13" i="18"/>
  <c r="K12" i="18"/>
  <c r="K11" i="18"/>
  <c r="K10" i="18"/>
  <c r="K9" i="18"/>
  <c r="J34" i="18"/>
  <c r="J33" i="18"/>
  <c r="J32" i="18"/>
  <c r="J31" i="18"/>
  <c r="J30" i="18"/>
  <c r="J27" i="18"/>
  <c r="J26" i="18"/>
  <c r="J25" i="18"/>
  <c r="J24" i="18"/>
  <c r="J23" i="18"/>
  <c r="J20" i="18"/>
  <c r="J19" i="18"/>
  <c r="J18" i="18"/>
  <c r="J17" i="18"/>
  <c r="J16" i="18"/>
  <c r="J13" i="18"/>
  <c r="J12" i="18"/>
  <c r="J11" i="18"/>
  <c r="J10" i="18"/>
  <c r="J9" i="18"/>
  <c r="H34" i="18"/>
  <c r="H33" i="18"/>
  <c r="H32" i="18"/>
  <c r="H31" i="18"/>
  <c r="H30" i="18"/>
  <c r="H27" i="18"/>
  <c r="H26" i="18"/>
  <c r="H25" i="18"/>
  <c r="H24" i="18"/>
  <c r="H23" i="18"/>
  <c r="H20" i="18"/>
  <c r="H19" i="18"/>
  <c r="H18" i="18"/>
  <c r="H17" i="18"/>
  <c r="H16" i="18"/>
  <c r="G34" i="18"/>
  <c r="G32" i="18"/>
  <c r="G33" i="18"/>
  <c r="G31" i="18"/>
  <c r="G30" i="18"/>
  <c r="G27" i="18"/>
  <c r="G26" i="18"/>
  <c r="G25" i="18"/>
  <c r="G24" i="18"/>
  <c r="G23" i="18"/>
  <c r="G20" i="18"/>
  <c r="G19" i="18"/>
  <c r="G18" i="18"/>
  <c r="G17" i="18"/>
  <c r="G16" i="18"/>
  <c r="H13" i="18"/>
  <c r="H12" i="18"/>
  <c r="H11" i="18"/>
  <c r="H10" i="18"/>
  <c r="H9" i="18"/>
  <c r="G13" i="18"/>
  <c r="G12" i="18"/>
  <c r="G11" i="18"/>
  <c r="G10" i="18"/>
  <c r="G9" i="18"/>
  <c r="F12" i="18"/>
  <c r="F11" i="18"/>
  <c r="F10" i="18"/>
  <c r="F2" i="18"/>
  <c r="F34" i="18"/>
  <c r="F33" i="18"/>
  <c r="F32" i="18"/>
  <c r="F31" i="18"/>
  <c r="F30" i="18"/>
  <c r="F27" i="18"/>
  <c r="F26" i="18"/>
  <c r="F25" i="18"/>
  <c r="F24" i="18"/>
  <c r="F23" i="18"/>
  <c r="F20" i="18"/>
  <c r="F19" i="18"/>
  <c r="F18" i="18"/>
  <c r="F17" i="18"/>
  <c r="F16" i="18"/>
  <c r="F9" i="18"/>
  <c r="E428" i="17"/>
  <c r="D426" i="17"/>
  <c r="B426" i="17"/>
  <c r="T408" i="17"/>
  <c r="S408" i="17"/>
  <c r="D396" i="17"/>
  <c r="B396" i="17"/>
  <c r="T377" i="17"/>
  <c r="S377" i="17"/>
  <c r="D366" i="17"/>
  <c r="B366" i="17"/>
  <c r="T346" i="17"/>
  <c r="S346" i="17"/>
  <c r="D336" i="17"/>
  <c r="B336" i="17"/>
  <c r="T315" i="17"/>
  <c r="S315" i="17"/>
  <c r="D306" i="17"/>
  <c r="B306" i="17"/>
  <c r="T284" i="17"/>
  <c r="S284" i="17"/>
  <c r="F306" i="17" s="1"/>
  <c r="D276" i="17"/>
  <c r="B276" i="17"/>
  <c r="D271" i="17"/>
  <c r="B271" i="17"/>
  <c r="T249" i="17"/>
  <c r="S249" i="17"/>
  <c r="D241" i="17"/>
  <c r="B241" i="17"/>
  <c r="T219" i="17"/>
  <c r="S219" i="17"/>
  <c r="D211" i="17"/>
  <c r="B211" i="17"/>
  <c r="T189" i="17"/>
  <c r="S189" i="17"/>
  <c r="D181" i="17"/>
  <c r="B181" i="17"/>
  <c r="T159" i="17"/>
  <c r="S159" i="17"/>
  <c r="D151" i="17"/>
  <c r="B151" i="17"/>
  <c r="T129" i="17"/>
  <c r="S129" i="17"/>
  <c r="D121" i="17"/>
  <c r="B121" i="17"/>
  <c r="D426" i="16"/>
  <c r="B426" i="16"/>
  <c r="T408" i="16"/>
  <c r="S408" i="16"/>
  <c r="D396" i="16"/>
  <c r="B396" i="16"/>
  <c r="T377" i="16"/>
  <c r="S377" i="16"/>
  <c r="D366" i="16"/>
  <c r="B366" i="16"/>
  <c r="T346" i="16"/>
  <c r="S346" i="16"/>
  <c r="D336" i="16"/>
  <c r="B336" i="16"/>
  <c r="T315" i="16"/>
  <c r="S315" i="16"/>
  <c r="D306" i="16"/>
  <c r="B306" i="16"/>
  <c r="T284" i="16"/>
  <c r="S284" i="16"/>
  <c r="B276" i="16"/>
  <c r="D271" i="16"/>
  <c r="B271" i="16"/>
  <c r="T249" i="16"/>
  <c r="S249" i="16"/>
  <c r="D241" i="16"/>
  <c r="B241" i="16"/>
  <c r="T219" i="16"/>
  <c r="S219" i="16"/>
  <c r="D211" i="16"/>
  <c r="B211" i="16"/>
  <c r="T189" i="16"/>
  <c r="S189" i="16"/>
  <c r="D181" i="16"/>
  <c r="B181" i="16"/>
  <c r="T159" i="16"/>
  <c r="S159" i="16"/>
  <c r="D151" i="16"/>
  <c r="B151" i="16"/>
  <c r="T129" i="16"/>
  <c r="S129" i="16"/>
  <c r="B121" i="16"/>
  <c r="E428" i="15"/>
  <c r="D426" i="15"/>
  <c r="B426" i="15"/>
  <c r="T408" i="15"/>
  <c r="S408" i="15"/>
  <c r="D396" i="15"/>
  <c r="B396" i="15"/>
  <c r="T377" i="15"/>
  <c r="S377" i="15"/>
  <c r="D366" i="15"/>
  <c r="B366" i="15"/>
  <c r="T346" i="15"/>
  <c r="S346" i="15"/>
  <c r="D336" i="15"/>
  <c r="B336" i="15"/>
  <c r="T315" i="15"/>
  <c r="S315" i="15"/>
  <c r="D306" i="15"/>
  <c r="B306" i="15"/>
  <c r="T284" i="15"/>
  <c r="S284" i="15"/>
  <c r="D276" i="15"/>
  <c r="B276" i="15"/>
  <c r="D271" i="15"/>
  <c r="B271" i="15"/>
  <c r="T249" i="15"/>
  <c r="S249" i="15"/>
  <c r="F271" i="15" s="1"/>
  <c r="D241" i="15"/>
  <c r="B241" i="15"/>
  <c r="T219" i="15"/>
  <c r="S219" i="15"/>
  <c r="D211" i="15"/>
  <c r="B211" i="15"/>
  <c r="T189" i="15"/>
  <c r="S189" i="15"/>
  <c r="D181" i="15"/>
  <c r="B181" i="15"/>
  <c r="T159" i="15"/>
  <c r="S159" i="15"/>
  <c r="D151" i="15"/>
  <c r="B151" i="15"/>
  <c r="T129" i="15"/>
  <c r="S129" i="15"/>
  <c r="F151" i="15" s="1"/>
  <c r="D121" i="15"/>
  <c r="B121" i="15"/>
  <c r="E428" i="14"/>
  <c r="D426" i="14"/>
  <c r="B426" i="14"/>
  <c r="T408" i="14"/>
  <c r="S408" i="14"/>
  <c r="D396" i="14"/>
  <c r="B396" i="14"/>
  <c r="T377" i="14"/>
  <c r="S377" i="14"/>
  <c r="F396" i="14" s="1"/>
  <c r="D366" i="14"/>
  <c r="B366" i="14"/>
  <c r="T346" i="14"/>
  <c r="S346" i="14"/>
  <c r="F366" i="14" s="1"/>
  <c r="D336" i="14"/>
  <c r="B336" i="14"/>
  <c r="T315" i="14"/>
  <c r="S315" i="14"/>
  <c r="D306" i="14"/>
  <c r="B306" i="14"/>
  <c r="T284" i="14"/>
  <c r="S284" i="14"/>
  <c r="D276" i="14"/>
  <c r="B276" i="14"/>
  <c r="D271" i="14"/>
  <c r="B271" i="14"/>
  <c r="T249" i="14"/>
  <c r="S249" i="14"/>
  <c r="D241" i="14"/>
  <c r="B241" i="14"/>
  <c r="T219" i="14"/>
  <c r="S219" i="14"/>
  <c r="D211" i="14"/>
  <c r="B211" i="14"/>
  <c r="T189" i="14"/>
  <c r="S189" i="14"/>
  <c r="D181" i="14"/>
  <c r="B181" i="14"/>
  <c r="T159" i="14"/>
  <c r="S159" i="14"/>
  <c r="D151" i="14"/>
  <c r="B151" i="14"/>
  <c r="B274" i="14" s="1"/>
  <c r="T129" i="14"/>
  <c r="S129" i="14"/>
  <c r="D121" i="14"/>
  <c r="B121" i="14"/>
  <c r="F181" i="15" l="1"/>
  <c r="F241" i="15"/>
  <c r="F271" i="14"/>
  <c r="F181" i="14"/>
  <c r="F241" i="14"/>
  <c r="F271" i="17"/>
  <c r="F151" i="17"/>
  <c r="F241" i="17"/>
  <c r="F181" i="17"/>
  <c r="B274" i="17"/>
  <c r="D274" i="17"/>
  <c r="F211" i="17"/>
  <c r="F271" i="16"/>
  <c r="B274" i="15"/>
  <c r="D274" i="15"/>
  <c r="F211" i="15"/>
  <c r="F396" i="15"/>
  <c r="F306" i="15"/>
  <c r="F426" i="15"/>
  <c r="F211" i="14"/>
  <c r="F151" i="14"/>
  <c r="F274" i="14" s="1"/>
  <c r="F20" i="2" s="1"/>
  <c r="F306" i="14"/>
  <c r="F426" i="17"/>
  <c r="F396" i="17"/>
  <c r="F366" i="17"/>
  <c r="F336" i="17"/>
  <c r="C61" i="2" s="1"/>
  <c r="F336" i="15"/>
  <c r="F366" i="15"/>
  <c r="F426" i="14"/>
  <c r="F336" i="14"/>
  <c r="F274" i="17"/>
  <c r="F56" i="2" s="1"/>
  <c r="D274" i="16"/>
  <c r="F306" i="16"/>
  <c r="F366" i="16"/>
  <c r="F426" i="16"/>
  <c r="B274" i="16"/>
  <c r="F336" i="16"/>
  <c r="F396" i="16"/>
  <c r="F181" i="16"/>
  <c r="F241" i="16"/>
  <c r="F151" i="16"/>
  <c r="F211" i="16"/>
  <c r="D274" i="14"/>
  <c r="F274" i="15" l="1"/>
  <c r="F32" i="2" s="1"/>
  <c r="C37" i="2"/>
  <c r="J21" i="18" s="1"/>
  <c r="C49" i="2"/>
  <c r="C25" i="2"/>
  <c r="J14" i="18" s="1"/>
  <c r="F274" i="16"/>
  <c r="F44" i="2" s="1"/>
  <c r="D34" i="18"/>
  <c r="D33" i="18"/>
  <c r="D32" i="18"/>
  <c r="D31" i="18"/>
  <c r="D30" i="18"/>
  <c r="A30" i="18"/>
  <c r="D27" i="18"/>
  <c r="D26" i="18"/>
  <c r="D25" i="18"/>
  <c r="D24" i="18"/>
  <c r="D23" i="18"/>
  <c r="A23" i="18"/>
  <c r="D20" i="18"/>
  <c r="D19" i="18"/>
  <c r="D18" i="18"/>
  <c r="D17" i="18"/>
  <c r="D16" i="18"/>
  <c r="A16" i="18"/>
  <c r="D13" i="18"/>
  <c r="D12" i="18"/>
  <c r="D11" i="18"/>
  <c r="D10" i="18"/>
  <c r="D9" i="18"/>
  <c r="A9" i="18"/>
  <c r="L6" i="18"/>
  <c r="J6" i="18"/>
  <c r="K6" i="18"/>
  <c r="H6" i="18"/>
  <c r="F6" i="18"/>
  <c r="G6" i="18"/>
  <c r="D6" i="18"/>
  <c r="L5" i="18"/>
  <c r="J5" i="18"/>
  <c r="K5" i="18"/>
  <c r="H5" i="18"/>
  <c r="F5" i="18"/>
  <c r="G5" i="18"/>
  <c r="D5" i="18"/>
  <c r="L4" i="18"/>
  <c r="J4" i="18"/>
  <c r="K4" i="18"/>
  <c r="H4" i="18"/>
  <c r="F4" i="18"/>
  <c r="G4" i="18"/>
  <c r="D4" i="18"/>
  <c r="L3" i="18"/>
  <c r="J3" i="18"/>
  <c r="K3" i="18"/>
  <c r="H3" i="18"/>
  <c r="F3" i="18"/>
  <c r="G3" i="18"/>
  <c r="D3" i="18"/>
  <c r="L2" i="18"/>
  <c r="J2" i="18"/>
  <c r="K2" i="18"/>
  <c r="H2" i="18"/>
  <c r="G2" i="18"/>
  <c r="D2" i="18"/>
  <c r="A2" i="18"/>
  <c r="D151" i="1" l="1"/>
  <c r="D2" i="17" l="1"/>
  <c r="D2" i="16"/>
  <c r="D2" i="15"/>
  <c r="D2" i="14"/>
  <c r="B49" i="17"/>
  <c r="B12" i="17"/>
  <c r="G10" i="17"/>
  <c r="C56" i="2" s="1"/>
  <c r="D35" i="18" s="1"/>
  <c r="F10" i="17"/>
  <c r="B4" i="17"/>
  <c r="B49" i="16"/>
  <c r="B12" i="16"/>
  <c r="G10" i="16"/>
  <c r="C44" i="2" s="1"/>
  <c r="D28" i="18" s="1"/>
  <c r="F10" i="16"/>
  <c r="B4" i="16"/>
  <c r="B49" i="15"/>
  <c r="B12" i="15"/>
  <c r="G10" i="15"/>
  <c r="C32" i="2" s="1"/>
  <c r="D21" i="18" s="1"/>
  <c r="F10" i="15"/>
  <c r="B4" i="15"/>
  <c r="B49" i="14"/>
  <c r="B12" i="14"/>
  <c r="G10" i="14"/>
  <c r="C20" i="2" s="1"/>
  <c r="D14" i="18" s="1"/>
  <c r="F10" i="14"/>
  <c r="B4" i="14"/>
  <c r="B4" i="1"/>
  <c r="E428" i="16" l="1"/>
  <c r="D121" i="16"/>
  <c r="D276" i="16"/>
  <c r="D40" i="2"/>
  <c r="D28" i="2"/>
  <c r="D52" i="2"/>
  <c r="D16" i="2"/>
  <c r="D4" i="16"/>
  <c r="D49" i="16"/>
  <c r="D49" i="15"/>
  <c r="D12" i="15"/>
  <c r="D4" i="15"/>
  <c r="D12" i="17"/>
  <c r="D4" i="17"/>
  <c r="D49" i="17"/>
  <c r="D12" i="16"/>
  <c r="D12" i="14"/>
  <c r="D4" i="14"/>
  <c r="D49" i="14"/>
  <c r="S129" i="1"/>
  <c r="B151" i="1"/>
  <c r="J35" i="18" l="1"/>
  <c r="G35" i="18"/>
  <c r="J28" i="18"/>
  <c r="G28" i="18"/>
  <c r="G21" i="18"/>
  <c r="G14" i="18"/>
  <c r="I18" i="2"/>
  <c r="B306" i="1"/>
  <c r="D306" i="1"/>
  <c r="C18" i="2" l="1"/>
  <c r="F18" i="2"/>
  <c r="D426" i="1" l="1"/>
  <c r="B426" i="1"/>
  <c r="T408" i="1"/>
  <c r="S408" i="1"/>
  <c r="D396" i="1"/>
  <c r="B396" i="1"/>
  <c r="T377" i="1"/>
  <c r="S377" i="1"/>
  <c r="D366" i="1"/>
  <c r="B366" i="1"/>
  <c r="T346" i="1"/>
  <c r="S346" i="1"/>
  <c r="D336" i="1"/>
  <c r="B336" i="1"/>
  <c r="T315" i="1"/>
  <c r="S315" i="1"/>
  <c r="S284" i="1"/>
  <c r="F366" i="1" l="1"/>
  <c r="F426" i="1"/>
  <c r="F336" i="1"/>
  <c r="F396" i="1"/>
  <c r="B276" i="1" l="1"/>
  <c r="B121" i="1"/>
  <c r="B49" i="1"/>
  <c r="B12" i="1"/>
  <c r="F30" i="2"/>
  <c r="N37" i="3"/>
  <c r="K37" i="3"/>
  <c r="H37" i="3"/>
  <c r="E37" i="3"/>
  <c r="B37" i="3"/>
  <c r="N30" i="3"/>
  <c r="K30" i="3"/>
  <c r="H30" i="3"/>
  <c r="E30" i="3"/>
  <c r="B30" i="3"/>
  <c r="N23" i="3"/>
  <c r="K23" i="3"/>
  <c r="H23" i="3"/>
  <c r="E23" i="3"/>
  <c r="B23" i="3"/>
  <c r="N16" i="3"/>
  <c r="K16" i="3"/>
  <c r="H16" i="3"/>
  <c r="E16" i="3"/>
  <c r="B16" i="3"/>
  <c r="D2" i="1"/>
  <c r="E428" i="1" s="1"/>
  <c r="N9" i="3"/>
  <c r="K9" i="3"/>
  <c r="H9" i="3"/>
  <c r="E9" i="3"/>
  <c r="B9" i="3"/>
  <c r="D4" i="2" l="1"/>
  <c r="C6" i="2" s="1"/>
  <c r="D276" i="1"/>
  <c r="D12" i="1"/>
  <c r="D121" i="1"/>
  <c r="D4" i="1"/>
  <c r="D49" i="1"/>
  <c r="I32" i="2"/>
  <c r="F37" i="2" s="1"/>
  <c r="I37" i="2" s="1"/>
  <c r="L21" i="18" s="1"/>
  <c r="I20" i="2"/>
  <c r="F25" i="2" s="1"/>
  <c r="I25" i="2" s="1"/>
  <c r="L14" i="18" s="1"/>
  <c r="F42" i="2"/>
  <c r="I42" i="2"/>
  <c r="I54" i="2"/>
  <c r="C59" i="2"/>
  <c r="I44" i="2"/>
  <c r="F59" i="2"/>
  <c r="C54" i="2"/>
  <c r="I59" i="2"/>
  <c r="F54" i="2"/>
  <c r="C47" i="2"/>
  <c r="F47" i="2"/>
  <c r="C42" i="2"/>
  <c r="I47" i="2"/>
  <c r="I30" i="2"/>
  <c r="C30" i="2"/>
  <c r="I35" i="2"/>
  <c r="C35" i="2"/>
  <c r="F35" i="2"/>
  <c r="C23" i="2"/>
  <c r="F23" i="2"/>
  <c r="I23" i="2"/>
  <c r="F49" i="2" l="1"/>
  <c r="I49" i="2" s="1"/>
  <c r="L28" i="18" s="1"/>
  <c r="I56" i="2"/>
  <c r="F61" i="2" l="1"/>
  <c r="I61" i="2" s="1"/>
  <c r="L35" i="18" s="1"/>
  <c r="T284" i="1" l="1"/>
  <c r="F306" i="1" s="1"/>
  <c r="C13" i="2" s="1"/>
  <c r="T249" i="1"/>
  <c r="S249" i="1"/>
  <c r="T219" i="1"/>
  <c r="S219" i="1"/>
  <c r="T189" i="1"/>
  <c r="S189" i="1"/>
  <c r="T159" i="1"/>
  <c r="S159" i="1"/>
  <c r="T129" i="1"/>
  <c r="F151" i="1" s="1"/>
  <c r="D271" i="1"/>
  <c r="B271" i="1"/>
  <c r="D241" i="1"/>
  <c r="B241" i="1"/>
  <c r="D181" i="1"/>
  <c r="B181" i="1"/>
  <c r="B274" i="1" s="1"/>
  <c r="D211" i="1"/>
  <c r="B211" i="1"/>
  <c r="J7" i="18" l="1"/>
  <c r="D274" i="1"/>
  <c r="C11" i="2"/>
  <c r="F11" i="2"/>
  <c r="I11" i="2"/>
  <c r="I6" i="2"/>
  <c r="F6" i="2"/>
  <c r="F271" i="1"/>
  <c r="F241" i="1"/>
  <c r="F211" i="1"/>
  <c r="F181" i="1"/>
  <c r="F274" i="1" l="1"/>
  <c r="F8" i="2" s="1"/>
  <c r="C68" i="2"/>
  <c r="J37" i="18" s="1"/>
  <c r="G7" i="18" l="1"/>
  <c r="G10" i="1"/>
  <c r="C8" i="2" s="1"/>
  <c r="F10" i="1"/>
  <c r="J10" i="1" l="1"/>
  <c r="J10" i="16"/>
  <c r="J10" i="15"/>
  <c r="J10" i="14"/>
  <c r="J10" i="17"/>
  <c r="K10" i="15"/>
  <c r="K10" i="14"/>
  <c r="K10" i="17"/>
  <c r="K10" i="1"/>
  <c r="K10" i="16"/>
  <c r="D7" i="18"/>
  <c r="I8" i="2" l="1"/>
  <c r="F68" i="2" s="1"/>
  <c r="G37" i="18" s="1"/>
  <c r="I68" i="2" l="1"/>
  <c r="L37" i="18" s="1"/>
  <c r="F13" i="2"/>
  <c r="I13" i="2" l="1"/>
  <c r="L7" i="18" s="1"/>
</calcChain>
</file>

<file path=xl/sharedStrings.xml><?xml version="1.0" encoding="utf-8"?>
<sst xmlns="http://schemas.openxmlformats.org/spreadsheetml/2006/main" count="4490" uniqueCount="226">
  <si>
    <t>Research Program 1</t>
  </si>
  <si>
    <t>End FY 1</t>
  </si>
  <si>
    <t>End FY 2</t>
  </si>
  <si>
    <t>End FY 3</t>
  </si>
  <si>
    <t>End FY 4</t>
  </si>
  <si>
    <t>End FY 5</t>
  </si>
  <si>
    <t>End FY 6</t>
  </si>
  <si>
    <t>End FY 7</t>
  </si>
  <si>
    <t>End FY 8</t>
  </si>
  <si>
    <t>End FY 9</t>
  </si>
  <si>
    <t>End FY 10</t>
  </si>
  <si>
    <t xml:space="preserve">Key Activities </t>
  </si>
  <si>
    <t>Activity 1.01</t>
  </si>
  <si>
    <t>Activity 1.02</t>
  </si>
  <si>
    <t>Activity 1.03</t>
  </si>
  <si>
    <t>Activity 1.04</t>
  </si>
  <si>
    <t>Activity 1.05</t>
  </si>
  <si>
    <t>Output 1.01</t>
  </si>
  <si>
    <t xml:space="preserve">Timeline of Key Milestones </t>
  </si>
  <si>
    <t xml:space="preserve">End FY 1 </t>
  </si>
  <si>
    <t>Usage 1.01</t>
  </si>
  <si>
    <t>This usage relies on the following Outputs</t>
  </si>
  <si>
    <t xml:space="preserve">Provide the rationale for the risk selection. This may include risks associated directly with outputs being produced, the broader risks to the CRC and the associated mitigation strategies. </t>
  </si>
  <si>
    <t>Risk that usage does not occur once outputs are produced</t>
  </si>
  <si>
    <t>Provide the rationale for the risk selection. This may include risks associated directly with usage occurring, the broader risks to the CRC and associated mitigation strategies.</t>
  </si>
  <si>
    <t xml:space="preserve">Timeline of Key Usage Milestones </t>
  </si>
  <si>
    <t>End FY 11</t>
  </si>
  <si>
    <t>End FY 12</t>
  </si>
  <si>
    <t>End FY 13</t>
  </si>
  <si>
    <t>End FY 14</t>
  </si>
  <si>
    <t>End FY 15</t>
  </si>
  <si>
    <t>Estimate of costs associated with usage (including cost for further refinement and application) of output</t>
  </si>
  <si>
    <t xml:space="preserve">Total </t>
  </si>
  <si>
    <t>Total NPV</t>
  </si>
  <si>
    <t>Expected NPV</t>
  </si>
  <si>
    <t>Usage 1.02</t>
  </si>
  <si>
    <t>Usage 1.03</t>
  </si>
  <si>
    <t>Usage 1.04</t>
  </si>
  <si>
    <t>Usage 1.05</t>
  </si>
  <si>
    <t>Impact 1.01</t>
  </si>
  <si>
    <t>Impact 1.02</t>
  </si>
  <si>
    <t>Impact 1.03</t>
  </si>
  <si>
    <t>Impact 1.04</t>
  </si>
  <si>
    <t>Impact 1.05</t>
  </si>
  <si>
    <t>Limited to 500 characters</t>
  </si>
  <si>
    <t xml:space="preserve">Brief Description </t>
  </si>
  <si>
    <t>Limited to 500 characters.</t>
  </si>
  <si>
    <t>Output 1.02</t>
  </si>
  <si>
    <t>Output 1.03</t>
  </si>
  <si>
    <t>Output 1.04</t>
  </si>
  <si>
    <t>Output 1.05</t>
  </si>
  <si>
    <t>Limited to 150 characters.</t>
  </si>
  <si>
    <t>RiskType</t>
  </si>
  <si>
    <t>Riskvalue</t>
  </si>
  <si>
    <t>Very low</t>
  </si>
  <si>
    <t>Low</t>
  </si>
  <si>
    <t>Medium</t>
  </si>
  <si>
    <t>High</t>
  </si>
  <si>
    <t>Very high</t>
  </si>
  <si>
    <t xml:space="preserve">Risk </t>
  </si>
  <si>
    <t>Benefit: Cost ratio Calculation</t>
  </si>
  <si>
    <t>+</t>
  </si>
  <si>
    <t>/</t>
  </si>
  <si>
    <t>=</t>
  </si>
  <si>
    <t>Total for RP1</t>
  </si>
  <si>
    <t>Total NPV for RP1</t>
  </si>
  <si>
    <t>Total Expected NPV for RP1</t>
  </si>
  <si>
    <t>&gt;</t>
  </si>
  <si>
    <t>Key Activities</t>
  </si>
  <si>
    <t>Key Outputs</t>
  </si>
  <si>
    <t>Key Impacts</t>
  </si>
  <si>
    <t>Key Usages</t>
  </si>
  <si>
    <t>Limited to 1000 Characters.</t>
  </si>
  <si>
    <t>Research Program 2</t>
  </si>
  <si>
    <t>Research Program 3</t>
  </si>
  <si>
    <t>Research Program 5</t>
  </si>
  <si>
    <t>Research Program 4</t>
  </si>
  <si>
    <t>Name of proposed CRC</t>
  </si>
  <si>
    <t>Overall Cost: Benefit Ratio</t>
  </si>
  <si>
    <t>Expected benefits associated with all Programs</t>
  </si>
  <si>
    <t>Expected costs associated with all Programs</t>
  </si>
  <si>
    <t>Expected Benefit: Cost ratio of CRC</t>
  </si>
  <si>
    <t xml:space="preserve">Additional Information </t>
  </si>
  <si>
    <t>Limited to 5000 characters.</t>
  </si>
  <si>
    <t>Provide the rationale for the risk selection. This risk is based on the relevant usages occurring. The relationship between usages and how these will enable impact to occur should be explained in detail.</t>
  </si>
  <si>
    <t>Provide the rationale for the risk selection. This may include risks associated directly with impact occurring, the broader risks to the CRC and the associated mitigation strategies.</t>
  </si>
  <si>
    <t>Non monetary impact of Research Program</t>
  </si>
  <si>
    <t>Description of type (express in terms of improved health, social, environmental outcomes), scale and recipients of expected non-monetary impacts associated with usage of outputs. Include description of how conclusions were reached.
If this non monetary impact will involve usage costs not already noted in your submission please discuss them here.</t>
  </si>
  <si>
    <t>Limited to 2000 characters.</t>
  </si>
  <si>
    <t xml:space="preserve">Describe the overall usage of the related outputs. A justification for the estimated usage and associated costs should also be explained. </t>
  </si>
  <si>
    <t>Activity 2.01</t>
  </si>
  <si>
    <t>Activity 2.02</t>
  </si>
  <si>
    <t>Activity 2.03</t>
  </si>
  <si>
    <t>Activity 2.04</t>
  </si>
  <si>
    <t>Activity 2.05</t>
  </si>
  <si>
    <t>Output 2.01</t>
  </si>
  <si>
    <t>Output 2.02</t>
  </si>
  <si>
    <t>Output 2.03</t>
  </si>
  <si>
    <t>Output 2.04</t>
  </si>
  <si>
    <t>Output 2.05</t>
  </si>
  <si>
    <t>Usage 2.01</t>
  </si>
  <si>
    <t>Usage 2.02</t>
  </si>
  <si>
    <t>Usage 2.03</t>
  </si>
  <si>
    <t>Usage 2.04</t>
  </si>
  <si>
    <t>Usage 2.05</t>
  </si>
  <si>
    <t>Impact 2.01</t>
  </si>
  <si>
    <t>Impact 2.02</t>
  </si>
  <si>
    <t>Impact 2.03</t>
  </si>
  <si>
    <t>Impact 2.04</t>
  </si>
  <si>
    <t>Impact 2.05</t>
  </si>
  <si>
    <t xml:space="preserve">This Output Relies on Activities </t>
  </si>
  <si>
    <t>Activity 3.01</t>
  </si>
  <si>
    <t>Activity 3.02</t>
  </si>
  <si>
    <t>Activity 3.03</t>
  </si>
  <si>
    <t>Activity 3.04</t>
  </si>
  <si>
    <t>Activity 3.05</t>
  </si>
  <si>
    <t>Output 3.01</t>
  </si>
  <si>
    <t>Output 3.02</t>
  </si>
  <si>
    <t>Output 3.03</t>
  </si>
  <si>
    <t>Output 3.04</t>
  </si>
  <si>
    <t>Output 3.05</t>
  </si>
  <si>
    <t>Usage 3.01</t>
  </si>
  <si>
    <t>Usage 3.02</t>
  </si>
  <si>
    <t>Usage 3.03</t>
  </si>
  <si>
    <t>Usage 3.04</t>
  </si>
  <si>
    <t>Usage 3.05</t>
  </si>
  <si>
    <t>Impact 3.01</t>
  </si>
  <si>
    <t>Impact 3.02</t>
  </si>
  <si>
    <t>Impact 3.03</t>
  </si>
  <si>
    <t>Impact 3.04</t>
  </si>
  <si>
    <t>Impact 3.05</t>
  </si>
  <si>
    <t>Activity 4.01</t>
  </si>
  <si>
    <t>Activity 4.02</t>
  </si>
  <si>
    <t>Activity 4.03</t>
  </si>
  <si>
    <t>Activity 4.04</t>
  </si>
  <si>
    <t>Activity 4.05</t>
  </si>
  <si>
    <t>Output 4.01</t>
  </si>
  <si>
    <t>Output 4.02</t>
  </si>
  <si>
    <t>Output 4.03</t>
  </si>
  <si>
    <t>Output 4.04</t>
  </si>
  <si>
    <t>Output 4.05</t>
  </si>
  <si>
    <t>Usage 4.01</t>
  </si>
  <si>
    <t>Usage 4.02</t>
  </si>
  <si>
    <t>Usage 4.03</t>
  </si>
  <si>
    <t>Usage 4.04</t>
  </si>
  <si>
    <t>Usage 4.05</t>
  </si>
  <si>
    <t>Impact 4.01</t>
  </si>
  <si>
    <t>Impact 4.02</t>
  </si>
  <si>
    <t>Impact 4.03</t>
  </si>
  <si>
    <t>Impact 4.04</t>
  </si>
  <si>
    <t>Impact 4.05</t>
  </si>
  <si>
    <t>Activity 5.01</t>
  </si>
  <si>
    <t>Activity 5.02</t>
  </si>
  <si>
    <t>Activity 5.03</t>
  </si>
  <si>
    <t>Activity 5.04</t>
  </si>
  <si>
    <t>Activity 5.05</t>
  </si>
  <si>
    <t>Output 5.01</t>
  </si>
  <si>
    <t>Output 5.02</t>
  </si>
  <si>
    <t>Output 5.03</t>
  </si>
  <si>
    <t>Output 5.04</t>
  </si>
  <si>
    <t>Output 5.05</t>
  </si>
  <si>
    <t>Usage 5.01</t>
  </si>
  <si>
    <t>Usage 5.02</t>
  </si>
  <si>
    <t>Usage 5.03</t>
  </si>
  <si>
    <t>Usage 5.04</t>
  </si>
  <si>
    <t>Usage 5.05</t>
  </si>
  <si>
    <t>Impact 5.01</t>
  </si>
  <si>
    <t>Impact 5.02</t>
  </si>
  <si>
    <t>Impact 5.03</t>
  </si>
  <si>
    <t>Impact 5.04</t>
  </si>
  <si>
    <t>Impact 5.05</t>
  </si>
  <si>
    <t xml:space="preserve">Grand Total </t>
  </si>
  <si>
    <t>Grand Total NPV</t>
  </si>
  <si>
    <t xml:space="preserve">Limited to 500 characters. Direct risks may include potential market competition for the product delivered and the broader risks to the CRC may include national and international economic factors such as the high Australian dollar reducing export potential. </t>
  </si>
  <si>
    <t xml:space="preserve">Limited to 500 characters. Direct risks may include those relating to technical research issues that delay product development and the broader risk to the CRC may include loss of relevant key personnel or participants. </t>
  </si>
  <si>
    <t xml:space="preserve">Limited to 500 characters. Direct risks may include the risk that technology is outdated when it reaches users and the broader risks to the CRC may include regulatory approval risks. </t>
  </si>
  <si>
    <t>Very Low</t>
  </si>
  <si>
    <t>Very High</t>
  </si>
  <si>
    <t>Key Inputs</t>
  </si>
  <si>
    <t xml:space="preserve">CRC Stage 2 Application Number </t>
  </si>
  <si>
    <t>[CRC Name]</t>
  </si>
  <si>
    <t>[Portal Application Number]</t>
  </si>
  <si>
    <t>[Research Program 1 Name]</t>
  </si>
  <si>
    <t>[Research Program 2 Name]</t>
  </si>
  <si>
    <t>[Research Program 3 Name]</t>
  </si>
  <si>
    <t>[Research Program 4 Name]</t>
  </si>
  <si>
    <t>[Research Program 5 Name]</t>
  </si>
  <si>
    <r>
      <t xml:space="preserve">Risk that required outputs are </t>
    </r>
    <r>
      <rPr>
        <b/>
        <sz val="11"/>
        <color theme="1"/>
        <rFont val="Calibri"/>
        <family val="2"/>
        <scheme val="minor"/>
      </rPr>
      <t xml:space="preserve">NOT </t>
    </r>
    <r>
      <rPr>
        <sz val="11"/>
        <color theme="1"/>
        <rFont val="Calibri"/>
        <family val="2"/>
        <scheme val="minor"/>
      </rPr>
      <t>produced</t>
    </r>
  </si>
  <si>
    <r>
      <t xml:space="preserve">Risk that usage does </t>
    </r>
    <r>
      <rPr>
        <b/>
        <sz val="11"/>
        <color theme="1"/>
        <rFont val="Calibri"/>
        <family val="2"/>
        <scheme val="minor"/>
      </rPr>
      <t>NOT</t>
    </r>
    <r>
      <rPr>
        <sz val="11"/>
        <color theme="1"/>
        <rFont val="Calibri"/>
        <family val="2"/>
        <scheme val="minor"/>
      </rPr>
      <t xml:space="preserve"> occur once outputs are produced</t>
    </r>
  </si>
  <si>
    <t>Inputs:</t>
  </si>
  <si>
    <t>Usages:</t>
  </si>
  <si>
    <t>Benefits:</t>
  </si>
  <si>
    <t>Benefit Cost:</t>
  </si>
  <si>
    <t xml:space="preserve">TOTAL </t>
  </si>
  <si>
    <t>Expected Costs</t>
  </si>
  <si>
    <t>Expected Benefits:</t>
  </si>
  <si>
    <t>Total for RP2</t>
  </si>
  <si>
    <t>Total NPV for RP2</t>
  </si>
  <si>
    <t>Total Expected NPV for RP2</t>
  </si>
  <si>
    <t>Total for RP3</t>
  </si>
  <si>
    <t>Total NPV for RP3</t>
  </si>
  <si>
    <t>Total Expected NPV for RP3</t>
  </si>
  <si>
    <t>Total for RP4</t>
  </si>
  <si>
    <t>Total NPV for RP4</t>
  </si>
  <si>
    <t>Total Expected NPV for RP4</t>
  </si>
  <si>
    <t>Total for RP5</t>
  </si>
  <si>
    <t>Total NPV for RP5</t>
  </si>
  <si>
    <t>Total Expected NPV for RP5</t>
  </si>
  <si>
    <t>Provide any additional information required relating to CRC Research Program impacts outlined in previous tabs</t>
  </si>
  <si>
    <t>This Impact relies on the following Usages</t>
  </si>
  <si>
    <t>This Output Relies on Activities</t>
  </si>
  <si>
    <t>Estimate of $ value associated with impact</t>
  </si>
  <si>
    <r>
      <t xml:space="preserve">CRC Grant funds = </t>
    </r>
    <r>
      <rPr>
        <sz val="11"/>
        <color rgb="FFFF0000"/>
        <rFont val="Calibri"/>
        <family val="2"/>
        <scheme val="minor"/>
      </rPr>
      <t>$$</t>
    </r>
    <r>
      <rPr>
        <sz val="11"/>
        <color theme="1"/>
        <rFont val="Calibri"/>
        <family val="2"/>
        <scheme val="minor"/>
      </rPr>
      <t xml:space="preserve">
Partner cash =  </t>
    </r>
    <r>
      <rPr>
        <sz val="11"/>
        <color rgb="FFFF0000"/>
        <rFont val="Calibri"/>
        <family val="2"/>
        <scheme val="minor"/>
      </rPr>
      <t>$$</t>
    </r>
    <r>
      <rPr>
        <sz val="11"/>
        <color theme="1"/>
        <rFont val="Calibri"/>
        <family val="2"/>
        <scheme val="minor"/>
      </rPr>
      <t xml:space="preserve">
Other firm cash =  </t>
    </r>
    <r>
      <rPr>
        <sz val="11"/>
        <color rgb="FFFF0000"/>
        <rFont val="Calibri"/>
        <family val="2"/>
        <scheme val="minor"/>
      </rPr>
      <t>$$</t>
    </r>
    <r>
      <rPr>
        <sz val="11"/>
        <color theme="1"/>
        <rFont val="Calibri"/>
        <family val="2"/>
        <scheme val="minor"/>
      </rPr>
      <t xml:space="preserve">
Cash total =  </t>
    </r>
    <r>
      <rPr>
        <sz val="11"/>
        <color rgb="FFFF0000"/>
        <rFont val="Calibri"/>
        <family val="2"/>
        <scheme val="minor"/>
      </rPr>
      <t>$$</t>
    </r>
    <r>
      <rPr>
        <sz val="11"/>
        <color theme="1"/>
        <rFont val="Calibri"/>
        <family val="2"/>
        <scheme val="minor"/>
      </rPr>
      <t xml:space="preserve">
Non-staff in-kind value =  </t>
    </r>
    <r>
      <rPr>
        <sz val="11"/>
        <color rgb="FFFF0000"/>
        <rFont val="Calibri"/>
        <family val="2"/>
        <scheme val="minor"/>
      </rPr>
      <t>$$</t>
    </r>
    <r>
      <rPr>
        <sz val="11"/>
        <color theme="1"/>
        <rFont val="Calibri"/>
        <family val="2"/>
        <scheme val="minor"/>
      </rPr>
      <t xml:space="preserve">
In-kind FTE = </t>
    </r>
    <r>
      <rPr>
        <sz val="11"/>
        <color rgb="FFFF0000"/>
        <rFont val="Calibri"/>
        <family val="2"/>
        <scheme val="minor"/>
      </rPr>
      <t>0.00</t>
    </r>
    <r>
      <rPr>
        <sz val="11"/>
        <color theme="1"/>
        <rFont val="Calibri"/>
        <family val="2"/>
        <scheme val="minor"/>
      </rPr>
      <t xml:space="preserve">
In-kind FTE value = </t>
    </r>
    <r>
      <rPr>
        <sz val="11"/>
        <color rgb="FFFF0000"/>
        <rFont val="Calibri"/>
        <family val="2"/>
        <scheme val="minor"/>
      </rPr>
      <t>$$</t>
    </r>
    <r>
      <rPr>
        <sz val="11"/>
        <color theme="1"/>
        <rFont val="Calibri"/>
        <family val="2"/>
        <scheme val="minor"/>
      </rPr>
      <t xml:space="preserve">
</t>
    </r>
    <r>
      <rPr>
        <b/>
        <sz val="11"/>
        <color theme="1"/>
        <rFont val="Calibri"/>
        <family val="2"/>
        <scheme val="minor"/>
      </rPr>
      <t xml:space="preserve">Total resource = </t>
    </r>
    <r>
      <rPr>
        <b/>
        <sz val="11"/>
        <color rgb="FFFF0000"/>
        <rFont val="Calibri"/>
        <family val="2"/>
        <scheme val="minor"/>
      </rPr>
      <t>$$</t>
    </r>
    <r>
      <rPr>
        <sz val="11"/>
        <color theme="1"/>
        <rFont val="Calibri"/>
        <family val="2"/>
        <scheme val="minor"/>
      </rPr>
      <t xml:space="preserve">
Number of partners involved in research program: </t>
    </r>
    <r>
      <rPr>
        <sz val="11"/>
        <color rgb="FFFF0000"/>
        <rFont val="Calibri"/>
        <family val="2"/>
        <scheme val="minor"/>
      </rPr>
      <t>XX</t>
    </r>
    <r>
      <rPr>
        <sz val="11"/>
        <color theme="1"/>
        <rFont val="Calibri"/>
        <family val="2"/>
        <scheme val="minor"/>
      </rPr>
      <t xml:space="preserve">
Cash expenses
Labour and on cost = </t>
    </r>
    <r>
      <rPr>
        <sz val="11"/>
        <color rgb="FFFF0000"/>
        <rFont val="Calibri"/>
        <family val="2"/>
        <scheme val="minor"/>
      </rPr>
      <t>$$</t>
    </r>
    <r>
      <rPr>
        <sz val="11"/>
        <color theme="1"/>
        <rFont val="Calibri"/>
        <family val="2"/>
        <scheme val="minor"/>
      </rPr>
      <t xml:space="preserve">
Contract = </t>
    </r>
    <r>
      <rPr>
        <sz val="11"/>
        <color rgb="FFFF0000"/>
        <rFont val="Calibri"/>
        <family val="2"/>
        <scheme val="minor"/>
      </rPr>
      <t>$$</t>
    </r>
    <r>
      <rPr>
        <sz val="11"/>
        <color theme="1"/>
        <rFont val="Calibri"/>
        <family val="2"/>
        <scheme val="minor"/>
      </rPr>
      <t xml:space="preserve">
Capital = </t>
    </r>
    <r>
      <rPr>
        <sz val="11"/>
        <color rgb="FFFF0000"/>
        <rFont val="Calibri"/>
        <family val="2"/>
        <scheme val="minor"/>
      </rPr>
      <t>$$</t>
    </r>
    <r>
      <rPr>
        <sz val="11"/>
        <color theme="1"/>
        <rFont val="Calibri"/>
        <family val="2"/>
        <scheme val="minor"/>
      </rPr>
      <t xml:space="preserve">
IP and Technology = </t>
    </r>
    <r>
      <rPr>
        <sz val="11"/>
        <color rgb="FFFF0000"/>
        <rFont val="Calibri"/>
        <family val="2"/>
        <scheme val="minor"/>
      </rPr>
      <t>$$</t>
    </r>
    <r>
      <rPr>
        <sz val="11"/>
        <color theme="1"/>
        <rFont val="Calibri"/>
        <family val="2"/>
        <scheme val="minor"/>
      </rPr>
      <t xml:space="preserve">
Travel and Overseas = </t>
    </r>
    <r>
      <rPr>
        <sz val="11"/>
        <color rgb="FFFF0000"/>
        <rFont val="Calibri"/>
        <family val="2"/>
        <scheme val="minor"/>
      </rPr>
      <t>$$</t>
    </r>
    <r>
      <rPr>
        <sz val="11"/>
        <color theme="1"/>
        <rFont val="Calibri"/>
        <family val="2"/>
        <scheme val="minor"/>
      </rPr>
      <t xml:space="preserve">
Audit = </t>
    </r>
    <r>
      <rPr>
        <sz val="11"/>
        <color rgb="FFFF0000"/>
        <rFont val="Calibri"/>
        <family val="2"/>
        <scheme val="minor"/>
      </rPr>
      <t>$$</t>
    </r>
    <r>
      <rPr>
        <sz val="11"/>
        <color theme="1"/>
        <rFont val="Calibri"/>
        <family val="2"/>
        <scheme val="minor"/>
      </rPr>
      <t xml:space="preserve">
Student Expenses = </t>
    </r>
    <r>
      <rPr>
        <sz val="11"/>
        <color rgb="FFFF0000"/>
        <rFont val="Calibri"/>
        <family val="2"/>
        <scheme val="minor"/>
      </rPr>
      <t>$$</t>
    </r>
    <r>
      <rPr>
        <sz val="11"/>
        <color theme="1"/>
        <rFont val="Calibri"/>
        <family val="2"/>
        <scheme val="minor"/>
      </rPr>
      <t xml:space="preserve">
Other = </t>
    </r>
    <r>
      <rPr>
        <sz val="11"/>
        <color rgb="FFFF0000"/>
        <rFont val="Calibri"/>
        <family val="2"/>
        <scheme val="minor"/>
      </rPr>
      <t>$$</t>
    </r>
    <r>
      <rPr>
        <sz val="11"/>
        <color theme="1"/>
        <rFont val="Calibri"/>
        <family val="2"/>
        <scheme val="minor"/>
      </rPr>
      <t xml:space="preserve">
Eligible Special Purpose Expenditure = </t>
    </r>
    <r>
      <rPr>
        <sz val="11"/>
        <color rgb="FFFF0000"/>
        <rFont val="Calibri"/>
        <family val="2"/>
        <scheme val="minor"/>
      </rPr>
      <t xml:space="preserve">$$
</t>
    </r>
    <r>
      <rPr>
        <sz val="11"/>
        <rFont val="Calibri"/>
        <family val="2"/>
        <scheme val="minor"/>
      </rPr>
      <t xml:space="preserve">Total expenses = </t>
    </r>
    <r>
      <rPr>
        <sz val="11"/>
        <color rgb="FFFF0000"/>
        <rFont val="Calibri"/>
        <family val="2"/>
        <scheme val="minor"/>
      </rPr>
      <t>$$</t>
    </r>
  </si>
  <si>
    <r>
      <t xml:space="preserve">CRC Grant funds = </t>
    </r>
    <r>
      <rPr>
        <sz val="11"/>
        <color rgb="FFFF0000"/>
        <rFont val="Calibri"/>
        <family val="2"/>
        <scheme val="minor"/>
      </rPr>
      <t>$$</t>
    </r>
    <r>
      <rPr>
        <sz val="11"/>
        <color theme="1"/>
        <rFont val="Calibri"/>
        <family val="2"/>
        <scheme val="minor"/>
      </rPr>
      <t xml:space="preserve">
Partner cash =  </t>
    </r>
    <r>
      <rPr>
        <sz val="11"/>
        <color rgb="FFFF0000"/>
        <rFont val="Calibri"/>
        <family val="2"/>
        <scheme val="minor"/>
      </rPr>
      <t>$$</t>
    </r>
    <r>
      <rPr>
        <sz val="11"/>
        <color theme="1"/>
        <rFont val="Calibri"/>
        <family val="2"/>
        <scheme val="minor"/>
      </rPr>
      <t xml:space="preserve">
Other firm cash =  </t>
    </r>
    <r>
      <rPr>
        <sz val="11"/>
        <color rgb="FFFF0000"/>
        <rFont val="Calibri"/>
        <family val="2"/>
        <scheme val="minor"/>
      </rPr>
      <t>$$</t>
    </r>
    <r>
      <rPr>
        <sz val="11"/>
        <color theme="1"/>
        <rFont val="Calibri"/>
        <family val="2"/>
        <scheme val="minor"/>
      </rPr>
      <t xml:space="preserve">
Cash total =  </t>
    </r>
    <r>
      <rPr>
        <sz val="11"/>
        <color rgb="FFFF0000"/>
        <rFont val="Calibri"/>
        <family val="2"/>
        <scheme val="minor"/>
      </rPr>
      <t>$$</t>
    </r>
    <r>
      <rPr>
        <sz val="11"/>
        <color theme="1"/>
        <rFont val="Calibri"/>
        <family val="2"/>
        <scheme val="minor"/>
      </rPr>
      <t xml:space="preserve">
Non-staff in-kind value =  </t>
    </r>
    <r>
      <rPr>
        <sz val="11"/>
        <color rgb="FFFF0000"/>
        <rFont val="Calibri"/>
        <family val="2"/>
        <scheme val="minor"/>
      </rPr>
      <t>$$</t>
    </r>
    <r>
      <rPr>
        <sz val="11"/>
        <color theme="1"/>
        <rFont val="Calibri"/>
        <family val="2"/>
        <scheme val="minor"/>
      </rPr>
      <t xml:space="preserve">
In-kind FTE = </t>
    </r>
    <r>
      <rPr>
        <sz val="11"/>
        <color rgb="FFFF0000"/>
        <rFont val="Calibri"/>
        <family val="2"/>
        <scheme val="minor"/>
      </rPr>
      <t>0.00</t>
    </r>
    <r>
      <rPr>
        <sz val="11"/>
        <color theme="1"/>
        <rFont val="Calibri"/>
        <family val="2"/>
        <scheme val="minor"/>
      </rPr>
      <t xml:space="preserve">
In-kind FTE value = </t>
    </r>
    <r>
      <rPr>
        <sz val="11"/>
        <color rgb="FFFF0000"/>
        <rFont val="Calibri"/>
        <family val="2"/>
        <scheme val="minor"/>
      </rPr>
      <t>$$</t>
    </r>
    <r>
      <rPr>
        <sz val="11"/>
        <color theme="1"/>
        <rFont val="Calibri"/>
        <family val="2"/>
        <scheme val="minor"/>
      </rPr>
      <t xml:space="preserve">
</t>
    </r>
    <r>
      <rPr>
        <b/>
        <sz val="11"/>
        <color theme="1"/>
        <rFont val="Calibri"/>
        <family val="2"/>
        <scheme val="minor"/>
      </rPr>
      <t xml:space="preserve">Total resource = </t>
    </r>
    <r>
      <rPr>
        <b/>
        <sz val="11"/>
        <color rgb="FFFF0000"/>
        <rFont val="Calibri"/>
        <family val="2"/>
        <scheme val="minor"/>
      </rPr>
      <t>$$</t>
    </r>
    <r>
      <rPr>
        <sz val="11"/>
        <color theme="1"/>
        <rFont val="Calibri"/>
        <family val="2"/>
        <scheme val="minor"/>
      </rPr>
      <t xml:space="preserve">
Number of partners involved in research program: </t>
    </r>
    <r>
      <rPr>
        <sz val="11"/>
        <color rgb="FFFF0000"/>
        <rFont val="Calibri"/>
        <family val="2"/>
        <scheme val="minor"/>
      </rPr>
      <t>XX</t>
    </r>
    <r>
      <rPr>
        <sz val="11"/>
        <color theme="1"/>
        <rFont val="Calibri"/>
        <family val="2"/>
        <scheme val="minor"/>
      </rPr>
      <t xml:space="preserve">
Cash expenses
Labour and on cost = </t>
    </r>
    <r>
      <rPr>
        <sz val="11"/>
        <color rgb="FFFF0000"/>
        <rFont val="Calibri"/>
        <family val="2"/>
        <scheme val="minor"/>
      </rPr>
      <t>$$</t>
    </r>
    <r>
      <rPr>
        <sz val="11"/>
        <color theme="1"/>
        <rFont val="Calibri"/>
        <family val="2"/>
        <scheme val="minor"/>
      </rPr>
      <t xml:space="preserve">
Contract = </t>
    </r>
    <r>
      <rPr>
        <sz val="11"/>
        <color rgb="FFFF0000"/>
        <rFont val="Calibri"/>
        <family val="2"/>
        <scheme val="minor"/>
      </rPr>
      <t>$$</t>
    </r>
    <r>
      <rPr>
        <sz val="11"/>
        <color theme="1"/>
        <rFont val="Calibri"/>
        <family val="2"/>
        <scheme val="minor"/>
      </rPr>
      <t xml:space="preserve">
Capital = </t>
    </r>
    <r>
      <rPr>
        <sz val="11"/>
        <color rgb="FFFF0000"/>
        <rFont val="Calibri"/>
        <family val="2"/>
        <scheme val="minor"/>
      </rPr>
      <t>$$</t>
    </r>
    <r>
      <rPr>
        <sz val="11"/>
        <color theme="1"/>
        <rFont val="Calibri"/>
        <family val="2"/>
        <scheme val="minor"/>
      </rPr>
      <t xml:space="preserve">
IP and Technology = </t>
    </r>
    <r>
      <rPr>
        <sz val="11"/>
        <color rgb="FFFF0000"/>
        <rFont val="Calibri"/>
        <family val="2"/>
        <scheme val="minor"/>
      </rPr>
      <t>$$</t>
    </r>
    <r>
      <rPr>
        <sz val="11"/>
        <color theme="1"/>
        <rFont val="Calibri"/>
        <family val="2"/>
        <scheme val="minor"/>
      </rPr>
      <t xml:space="preserve">
Travel and Overseas = </t>
    </r>
    <r>
      <rPr>
        <sz val="11"/>
        <color rgb="FFFF0000"/>
        <rFont val="Calibri"/>
        <family val="2"/>
        <scheme val="minor"/>
      </rPr>
      <t>$$</t>
    </r>
    <r>
      <rPr>
        <sz val="11"/>
        <color theme="1"/>
        <rFont val="Calibri"/>
        <family val="2"/>
        <scheme val="minor"/>
      </rPr>
      <t xml:space="preserve">
Audit = </t>
    </r>
    <r>
      <rPr>
        <sz val="11"/>
        <color rgb="FFFF0000"/>
        <rFont val="Calibri"/>
        <family val="2"/>
        <scheme val="minor"/>
      </rPr>
      <t>$$</t>
    </r>
    <r>
      <rPr>
        <sz val="11"/>
        <color theme="1"/>
        <rFont val="Calibri"/>
        <family val="2"/>
        <scheme val="minor"/>
      </rPr>
      <t xml:space="preserve">
Student Expenses = </t>
    </r>
    <r>
      <rPr>
        <sz val="11"/>
        <color rgb="FFFF0000"/>
        <rFont val="Calibri"/>
        <family val="2"/>
        <scheme val="minor"/>
      </rPr>
      <t>$$</t>
    </r>
    <r>
      <rPr>
        <sz val="11"/>
        <color theme="1"/>
        <rFont val="Calibri"/>
        <family val="2"/>
        <scheme val="minor"/>
      </rPr>
      <t xml:space="preserve">
Other = </t>
    </r>
    <r>
      <rPr>
        <sz val="11"/>
        <color rgb="FFFF0000"/>
        <rFont val="Calibri"/>
        <family val="2"/>
        <scheme val="minor"/>
      </rPr>
      <t>$$</t>
    </r>
    <r>
      <rPr>
        <sz val="11"/>
        <color theme="1"/>
        <rFont val="Calibri"/>
        <family val="2"/>
        <scheme val="minor"/>
      </rPr>
      <t xml:space="preserve">
Eligible Special Purpose Expenditure = </t>
    </r>
    <r>
      <rPr>
        <sz val="11"/>
        <color rgb="FFFF0000"/>
        <rFont val="Calibri"/>
        <family val="2"/>
        <scheme val="minor"/>
      </rPr>
      <t>$$</t>
    </r>
    <r>
      <rPr>
        <sz val="11"/>
        <color theme="1"/>
        <rFont val="Calibri"/>
        <family val="2"/>
        <scheme val="minor"/>
      </rPr>
      <t xml:space="preserve">
Total expenses = </t>
    </r>
    <r>
      <rPr>
        <sz val="11"/>
        <color rgb="FFFF0000"/>
        <rFont val="Calibri"/>
        <family val="2"/>
        <scheme val="minor"/>
      </rPr>
      <t>$$</t>
    </r>
  </si>
  <si>
    <r>
      <t xml:space="preserve">Risk of usages </t>
    </r>
    <r>
      <rPr>
        <b/>
        <sz val="11"/>
        <color theme="1"/>
        <rFont val="Calibri"/>
        <family val="2"/>
        <scheme val="minor"/>
      </rPr>
      <t>NOT</t>
    </r>
    <r>
      <rPr>
        <sz val="11"/>
        <color theme="1"/>
        <rFont val="Calibri"/>
        <family val="2"/>
        <scheme val="minor"/>
      </rPr>
      <t xml:space="preserve"> occurring to enable impact</t>
    </r>
  </si>
  <si>
    <r>
      <t xml:space="preserve">Risk of monetary impact </t>
    </r>
    <r>
      <rPr>
        <b/>
        <sz val="11"/>
        <color theme="1"/>
        <rFont val="Calibri"/>
        <family val="2"/>
        <scheme val="minor"/>
      </rPr>
      <t>NOT</t>
    </r>
    <r>
      <rPr>
        <sz val="11"/>
        <color theme="1"/>
        <rFont val="Calibri"/>
        <family val="2"/>
        <scheme val="minor"/>
      </rPr>
      <t xml:space="preserve"> occurring </t>
    </r>
  </si>
  <si>
    <t xml:space="preserve">Risk that required outputs are not produced </t>
  </si>
  <si>
    <t xml:space="preserve">Risk of usages not occurring to enable impact </t>
  </si>
  <si>
    <t xml:space="preserve">Risk of monetary impact not occurring </t>
  </si>
  <si>
    <t xml:space="preserve">Describe the overall monetary impact associated with the usages and the expected beneficiaries. Impacts should be attributable and measurable to the proposal. A justification for the estimated impact and associated monetary values should also be explained </t>
  </si>
  <si>
    <t xml:space="preserve">Timeline of Key Impact Milestones </t>
  </si>
  <si>
    <t>Activity</t>
  </si>
  <si>
    <t>Output</t>
  </si>
  <si>
    <t>Usage</t>
  </si>
  <si>
    <t>Impact</t>
  </si>
  <si>
    <t>Research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</si>
</sst>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2" formatCode="_-&quot;$&quot;* #,##0_-;\-&quot;$&quot;* #,##0_-;_-&quot;$&quot;* &quot;-&quot;_-;_-@_-"/>
    <numFmt numFmtId="44" formatCode="_-&quot;$&quot;* #,##0.00_-;\-&quot;$&quot;* #,##0.00_-;_-&quot;$&quot;* &quot;-&quot;??_-;_-@_-"/>
    <numFmt numFmtId="164" formatCode="&quot;$&quot;#,##0"/>
    <numFmt numFmtId="165" formatCode="_-&quot;$&quot;* #,##0_-;\-&quot;$&quot;* #,##0_-;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Calibri"/>
      <family val="2"/>
      <scheme val="minor"/>
    </font>
    <font>
      <sz val="11"/>
      <color rgb="FFFF0000"/>
      <name val="Calibri"/>
      <family val="2"/>
      <scheme val="minor"/>
    </font>
    <font>
      <b/>
      <sz val="11"/>
      <color rgb="FFFF0000"/>
      <name val="Calibri"/>
      <family val="2"/>
      <scheme val="minor"/>
    </font>
  </fonts>
  <fills count="19">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24">
    <border>
      <left/>
      <right/>
      <top/>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4" fontId="1" fillId="0" borderId="0" applyFont="0" applyFill="0" applyBorder="0" applyAlignment="0" applyProtection="0"/>
  </cellStyleXfs>
  <cellXfs count="191">
    <xf numFmtId="0" fontId="0" fillId="0" borderId="0" xfId="0"/>
    <xf numFmtId="0" fontId="0" fillId="3" borderId="4" xfId="0" applyFill="1" applyBorder="1"/>
    <xf numFmtId="0" fontId="3" fillId="2" borderId="3" xfId="0" applyFont="1" applyFill="1" applyBorder="1"/>
    <xf numFmtId="0" fontId="3" fillId="2" borderId="2" xfId="0" applyFont="1" applyFill="1" applyBorder="1"/>
    <xf numFmtId="0" fontId="3" fillId="2" borderId="4" xfId="0" applyFont="1" applyFill="1" applyBorder="1"/>
    <xf numFmtId="0" fontId="0" fillId="0" borderId="0" xfId="0" applyAlignment="1">
      <alignment horizontal="center"/>
    </xf>
    <xf numFmtId="0" fontId="0" fillId="0" borderId="0" xfId="0"/>
    <xf numFmtId="0" fontId="0" fillId="4" borderId="2" xfId="0" applyFill="1" applyBorder="1"/>
    <xf numFmtId="0" fontId="0" fillId="4" borderId="3" xfId="0" applyFill="1" applyBorder="1"/>
    <xf numFmtId="0" fontId="0" fillId="3" borderId="2" xfId="0" applyFill="1" applyBorder="1"/>
    <xf numFmtId="0" fontId="0" fillId="3" borderId="3" xfId="0" applyFill="1" applyBorder="1"/>
    <xf numFmtId="0" fontId="0" fillId="0" borderId="0" xfId="0" applyFill="1" applyBorder="1"/>
    <xf numFmtId="0" fontId="0" fillId="0" borderId="0" xfId="0" applyAlignment="1">
      <alignment wrapText="1"/>
    </xf>
    <xf numFmtId="0" fontId="0" fillId="15" borderId="2" xfId="0" applyFill="1" applyBorder="1"/>
    <xf numFmtId="2" fontId="0" fillId="14" borderId="4" xfId="0" applyNumberFormat="1" applyFill="1" applyBorder="1"/>
    <xf numFmtId="0" fontId="0" fillId="16" borderId="1" xfId="0" applyFill="1" applyBorder="1" applyAlignment="1">
      <alignment horizontal="center" vertical="center"/>
    </xf>
    <xf numFmtId="0" fontId="0" fillId="0" borderId="9" xfId="0" applyBorder="1" applyAlignment="1">
      <alignment horizontal="center"/>
    </xf>
    <xf numFmtId="164" fontId="0" fillId="4" borderId="3" xfId="0" applyNumberFormat="1" applyFill="1" applyBorder="1"/>
    <xf numFmtId="164" fontId="0" fillId="15" borderId="4" xfId="0" applyNumberFormat="1" applyFill="1" applyBorder="1"/>
    <xf numFmtId="0" fontId="0" fillId="11" borderId="16" xfId="4" applyFont="1" applyBorder="1" applyAlignment="1">
      <alignment horizontal="center" vertical="center" wrapText="1"/>
    </xf>
    <xf numFmtId="0" fontId="1" fillId="10" borderId="16" xfId="3" applyBorder="1" applyAlignment="1">
      <alignment horizontal="center" vertical="center"/>
    </xf>
    <xf numFmtId="0" fontId="0" fillId="12" borderId="16" xfId="5" applyFont="1" applyBorder="1" applyAlignment="1">
      <alignment horizontal="center" vertical="center" wrapText="1"/>
    </xf>
    <xf numFmtId="0" fontId="0" fillId="13" borderId="16" xfId="6" applyFont="1" applyBorder="1" applyAlignment="1">
      <alignment horizontal="center" vertical="center"/>
    </xf>
    <xf numFmtId="0" fontId="0" fillId="13" borderId="16" xfId="6" applyFont="1" applyBorder="1" applyAlignment="1">
      <alignment horizontal="center" vertical="center" wrapText="1"/>
    </xf>
    <xf numFmtId="0" fontId="0" fillId="13" borderId="17" xfId="6" applyFont="1" applyBorder="1" applyAlignment="1">
      <alignment horizontal="center" vertical="center" wrapText="1"/>
    </xf>
    <xf numFmtId="0" fontId="0" fillId="0" borderId="6" xfId="0" applyBorder="1" applyAlignment="1">
      <alignment horizontal="center" vertical="center"/>
    </xf>
    <xf numFmtId="2" fontId="0" fillId="0" borderId="6" xfId="0" applyNumberFormat="1" applyBorder="1" applyAlignment="1">
      <alignment horizontal="center" vertical="center" wrapText="1"/>
    </xf>
    <xf numFmtId="0" fontId="0" fillId="0" borderId="7" xfId="0" applyBorder="1" applyAlignment="1">
      <alignment horizontal="center" vertical="center"/>
    </xf>
    <xf numFmtId="0" fontId="0" fillId="15" borderId="3" xfId="0" applyFill="1" applyBorder="1"/>
    <xf numFmtId="0" fontId="0" fillId="14" borderId="3" xfId="0" applyFill="1" applyBorder="1" applyAlignment="1">
      <alignment wrapText="1"/>
    </xf>
    <xf numFmtId="2" fontId="0" fillId="0" borderId="0" xfId="0" applyNumberFormat="1" applyAlignment="1">
      <alignment horizontal="center" wrapText="1"/>
    </xf>
    <xf numFmtId="165" fontId="0" fillId="3" borderId="4" xfId="1" applyNumberFormat="1" applyFont="1" applyFill="1" applyBorder="1"/>
    <xf numFmtId="44" fontId="0" fillId="4" borderId="4" xfId="0" applyNumberFormat="1" applyFill="1" applyBorder="1"/>
    <xf numFmtId="44" fontId="0" fillId="15" borderId="4" xfId="0" applyNumberFormat="1" applyFill="1" applyBorder="1"/>
    <xf numFmtId="165" fontId="0" fillId="0" borderId="0" xfId="1" applyNumberFormat="1" applyFont="1" applyFill="1" applyBorder="1"/>
    <xf numFmtId="44" fontId="0" fillId="0" borderId="0" xfId="0" applyNumberFormat="1" applyFill="1" applyBorder="1"/>
    <xf numFmtId="0" fontId="0" fillId="0" borderId="0" xfId="0" applyFill="1" applyBorder="1" applyAlignment="1">
      <alignment wrapText="1"/>
    </xf>
    <xf numFmtId="2" fontId="0" fillId="0" borderId="0" xfId="0" applyNumberFormat="1" applyFill="1" applyBorder="1"/>
    <xf numFmtId="164" fontId="0" fillId="0" borderId="0" xfId="0" applyNumberFormat="1" applyFill="1" applyBorder="1"/>
    <xf numFmtId="42" fontId="0" fillId="0" borderId="0" xfId="0" applyNumberFormat="1" applyFill="1" applyBorder="1"/>
    <xf numFmtId="0" fontId="0" fillId="0" borderId="0" xfId="0" applyProtection="1"/>
    <xf numFmtId="0" fontId="0" fillId="8" borderId="2" xfId="0" applyFill="1" applyBorder="1" applyProtection="1"/>
    <xf numFmtId="0" fontId="0" fillId="8" borderId="4" xfId="0" applyFill="1" applyBorder="1" applyProtection="1"/>
    <xf numFmtId="0" fontId="4" fillId="0" borderId="0" xfId="0" applyFont="1" applyFill="1" applyBorder="1" applyProtection="1"/>
    <xf numFmtId="0" fontId="4" fillId="0" borderId="0" xfId="0" applyFont="1" applyFill="1" applyProtection="1"/>
    <xf numFmtId="0" fontId="4" fillId="8" borderId="2" xfId="0" applyFont="1" applyFill="1" applyBorder="1" applyProtection="1"/>
    <xf numFmtId="0" fontId="4" fillId="8" borderId="4" xfId="0" applyFont="1" applyFill="1" applyBorder="1" applyProtection="1"/>
    <xf numFmtId="0" fontId="3" fillId="2" borderId="2" xfId="0" applyFont="1" applyFill="1" applyBorder="1" applyProtection="1"/>
    <xf numFmtId="0" fontId="3" fillId="2" borderId="3" xfId="0" applyFont="1" applyFill="1" applyBorder="1" applyProtection="1"/>
    <xf numFmtId="0" fontId="2" fillId="0" borderId="0" xfId="0" applyFont="1" applyAlignment="1" applyProtection="1">
      <alignment horizontal="center"/>
    </xf>
    <xf numFmtId="0" fontId="0" fillId="0" borderId="0" xfId="0" applyAlignment="1" applyProtection="1">
      <alignment vertical="top"/>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2" fontId="0" fillId="0" borderId="0" xfId="0" applyNumberFormat="1" applyBorder="1" applyAlignment="1">
      <alignment horizontal="center" wrapText="1"/>
    </xf>
    <xf numFmtId="0" fontId="0" fillId="0" borderId="0" xfId="0" applyBorder="1" applyAlignment="1">
      <alignment horizontal="center"/>
    </xf>
    <xf numFmtId="2" fontId="0" fillId="0" borderId="11" xfId="0" applyNumberFormat="1" applyBorder="1" applyAlignment="1">
      <alignment horizontal="center" wrapText="1"/>
    </xf>
    <xf numFmtId="0" fontId="0" fillId="0" borderId="11" xfId="0" applyBorder="1" applyAlignment="1">
      <alignment horizontal="center"/>
    </xf>
    <xf numFmtId="0" fontId="0" fillId="0" borderId="19" xfId="0" applyBorder="1" applyAlignment="1">
      <alignment horizontal="center" vertical="center"/>
    </xf>
    <xf numFmtId="0" fontId="0" fillId="0" borderId="21" xfId="0" applyBorder="1" applyAlignment="1">
      <alignment horizontal="center"/>
    </xf>
    <xf numFmtId="0" fontId="0" fillId="0" borderId="23" xfId="0" applyBorder="1" applyAlignment="1">
      <alignment horizontal="center"/>
    </xf>
    <xf numFmtId="2" fontId="2" fillId="0" borderId="6" xfId="0" applyNumberFormat="1" applyFont="1" applyBorder="1" applyAlignment="1">
      <alignment horizontal="center" vertical="center"/>
    </xf>
    <xf numFmtId="2" fontId="2" fillId="0" borderId="0" xfId="0" applyNumberFormat="1" applyFont="1" applyAlignment="1">
      <alignment horizontal="center"/>
    </xf>
    <xf numFmtId="2" fontId="2" fillId="0" borderId="18" xfId="0" applyNumberFormat="1" applyFont="1" applyBorder="1" applyAlignment="1">
      <alignment horizontal="center" vertical="center"/>
    </xf>
    <xf numFmtId="2" fontId="2" fillId="0" borderId="20" xfId="0" applyNumberFormat="1" applyFont="1" applyBorder="1" applyAlignment="1">
      <alignment horizontal="center"/>
    </xf>
    <xf numFmtId="2" fontId="2" fillId="0" borderId="22" xfId="0" applyNumberFormat="1" applyFont="1" applyBorder="1" applyAlignment="1">
      <alignment horizontal="center"/>
    </xf>
    <xf numFmtId="2" fontId="2" fillId="0" borderId="5" xfId="0" applyNumberFormat="1" applyFont="1" applyBorder="1" applyAlignment="1">
      <alignment horizontal="center" vertical="center"/>
    </xf>
    <xf numFmtId="2" fontId="2" fillId="0" borderId="18" xfId="0" applyNumberFormat="1" applyFont="1" applyBorder="1" applyAlignment="1">
      <alignment horizontal="center"/>
    </xf>
    <xf numFmtId="2" fontId="2" fillId="0" borderId="8" xfId="0" applyNumberFormat="1" applyFont="1" applyBorder="1" applyAlignment="1">
      <alignment horizontal="center"/>
    </xf>
    <xf numFmtId="0" fontId="3" fillId="2" borderId="4" xfId="0" applyFont="1" applyFill="1" applyBorder="1" applyProtection="1"/>
    <xf numFmtId="0" fontId="0" fillId="3" borderId="2" xfId="0" applyFill="1" applyBorder="1" applyProtection="1"/>
    <xf numFmtId="0" fontId="0" fillId="3" borderId="3" xfId="0" applyFill="1" applyBorder="1" applyProtection="1"/>
    <xf numFmtId="0" fontId="0" fillId="3" borderId="4" xfId="0" applyFill="1" applyBorder="1" applyProtection="1"/>
    <xf numFmtId="0" fontId="2" fillId="0" borderId="0" xfId="0" applyFont="1" applyAlignment="1" applyProtection="1">
      <alignment horizontal="center" vertical="center"/>
    </xf>
    <xf numFmtId="0" fontId="0" fillId="3" borderId="2" xfId="0" quotePrefix="1" applyFill="1" applyBorder="1" applyProtection="1"/>
    <xf numFmtId="0" fontId="0" fillId="6" borderId="2" xfId="0" applyFill="1" applyBorder="1" applyAlignment="1" applyProtection="1">
      <alignment horizontal="center"/>
    </xf>
    <xf numFmtId="0" fontId="0" fillId="6" borderId="3" xfId="0" applyFill="1" applyBorder="1" applyAlignment="1" applyProtection="1">
      <alignment horizontal="center"/>
    </xf>
    <xf numFmtId="0" fontId="0" fillId="6" borderId="4" xfId="0" applyFill="1" applyBorder="1" applyAlignment="1" applyProtection="1">
      <alignment horizontal="center"/>
    </xf>
    <xf numFmtId="44" fontId="0" fillId="0" borderId="0" xfId="1" applyFont="1" applyBorder="1" applyProtection="1"/>
    <xf numFmtId="44" fontId="0" fillId="7" borderId="13" xfId="1" applyFont="1" applyFill="1" applyBorder="1" applyProtection="1"/>
    <xf numFmtId="44" fontId="0" fillId="7" borderId="12" xfId="1" applyFont="1" applyFill="1" applyBorder="1" applyProtection="1"/>
    <xf numFmtId="0" fontId="4" fillId="0" borderId="0" xfId="0" applyFont="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5" borderId="10" xfId="0" applyFill="1" applyBorder="1" applyProtection="1"/>
    <xf numFmtId="0" fontId="0" fillId="5" borderId="11" xfId="0" applyFill="1" applyBorder="1" applyProtection="1"/>
    <xf numFmtId="0" fontId="0" fillId="5" borderId="12" xfId="0" applyFill="1" applyBorder="1" applyProtection="1"/>
    <xf numFmtId="0" fontId="0" fillId="5" borderId="2" xfId="0" applyFill="1" applyBorder="1" applyProtection="1"/>
    <xf numFmtId="0" fontId="0" fillId="5" borderId="3" xfId="0" applyFill="1" applyBorder="1" applyProtection="1"/>
    <xf numFmtId="0" fontId="0" fillId="5" borderId="4" xfId="0" applyFill="1" applyBorder="1" applyProtection="1"/>
    <xf numFmtId="9" fontId="0" fillId="0" borderId="0" xfId="2" applyFont="1" applyProtection="1"/>
    <xf numFmtId="44" fontId="0" fillId="0" borderId="0" xfId="0" applyNumberFormat="1" applyFill="1" applyBorder="1" applyAlignment="1" applyProtection="1">
      <alignment horizontal="center"/>
    </xf>
    <xf numFmtId="0" fontId="0" fillId="0" borderId="0" xfId="0" applyFill="1" applyBorder="1" applyAlignment="1" applyProtection="1">
      <alignment horizontal="center"/>
    </xf>
    <xf numFmtId="44" fontId="0" fillId="0" borderId="0" xfId="1" applyFont="1" applyFill="1" applyBorder="1" applyAlignment="1" applyProtection="1">
      <alignment horizontal="center"/>
    </xf>
    <xf numFmtId="0" fontId="0" fillId="5" borderId="10" xfId="0" applyFill="1" applyBorder="1" applyAlignment="1" applyProtection="1">
      <alignment horizontal="left"/>
    </xf>
    <xf numFmtId="0" fontId="0" fillId="0" borderId="0" xfId="0" applyFill="1" applyBorder="1" applyProtection="1"/>
    <xf numFmtId="44" fontId="0" fillId="18" borderId="1" xfId="1" applyFont="1" applyFill="1" applyBorder="1" applyProtection="1">
      <protection locked="0"/>
    </xf>
    <xf numFmtId="2" fontId="0" fillId="0" borderId="0" xfId="0" applyNumberFormat="1" applyBorder="1" applyAlignment="1">
      <alignment horizontal="center" vertical="center" wrapText="1"/>
    </xf>
    <xf numFmtId="0" fontId="0" fillId="18" borderId="2" xfId="0" applyFill="1" applyBorder="1" applyAlignment="1" applyProtection="1">
      <alignment horizontal="left" vertical="top" wrapText="1"/>
      <protection locked="0"/>
    </xf>
    <xf numFmtId="0" fontId="0" fillId="18" borderId="4" xfId="0" applyFill="1" applyBorder="1" applyAlignment="1" applyProtection="1">
      <alignment horizontal="left" vertical="top" wrapText="1"/>
      <protection locked="0"/>
    </xf>
    <xf numFmtId="0" fontId="0" fillId="18" borderId="2" xfId="0" applyFill="1" applyBorder="1" applyAlignment="1" applyProtection="1">
      <alignment horizontal="center" vertical="top"/>
      <protection locked="0"/>
    </xf>
    <xf numFmtId="0" fontId="0" fillId="18" borderId="4" xfId="0" applyFill="1" applyBorder="1" applyAlignment="1" applyProtection="1">
      <alignment horizontal="center" vertical="top"/>
      <protection locked="0"/>
    </xf>
    <xf numFmtId="0" fontId="0" fillId="3" borderId="2" xfId="0" applyFill="1" applyBorder="1" applyAlignment="1" applyProtection="1">
      <alignment horizontal="center"/>
    </xf>
    <xf numFmtId="0" fontId="0" fillId="3" borderId="4" xfId="0" applyFill="1" applyBorder="1" applyAlignment="1" applyProtection="1">
      <alignment horizontal="center"/>
    </xf>
    <xf numFmtId="0" fontId="0" fillId="8" borderId="2" xfId="0" applyFill="1" applyBorder="1" applyAlignment="1" applyProtection="1">
      <alignment horizontal="center" wrapText="1"/>
    </xf>
    <xf numFmtId="0" fontId="0" fillId="8" borderId="4" xfId="0" applyFill="1" applyBorder="1" applyAlignment="1" applyProtection="1">
      <alignment horizontal="center" wrapText="1"/>
    </xf>
    <xf numFmtId="0" fontId="4" fillId="18" borderId="2" xfId="0" applyFont="1" applyFill="1" applyBorder="1" applyAlignment="1" applyProtection="1">
      <alignment horizontal="left"/>
      <protection locked="0"/>
    </xf>
    <xf numFmtId="0" fontId="4" fillId="18" borderId="3" xfId="0" applyFont="1" applyFill="1" applyBorder="1" applyAlignment="1" applyProtection="1">
      <alignment horizontal="left"/>
      <protection locked="0"/>
    </xf>
    <xf numFmtId="0" fontId="4" fillId="18" borderId="4" xfId="0" applyFont="1" applyFill="1" applyBorder="1" applyAlignment="1" applyProtection="1">
      <alignment horizontal="left"/>
      <protection locked="0"/>
    </xf>
    <xf numFmtId="0" fontId="0" fillId="5" borderId="2" xfId="0" applyFill="1" applyBorder="1" applyAlignment="1" applyProtection="1">
      <alignment horizontal="center" wrapText="1"/>
    </xf>
    <xf numFmtId="0" fontId="0" fillId="5" borderId="3" xfId="0" applyFill="1" applyBorder="1" applyAlignment="1" applyProtection="1">
      <alignment horizontal="center" wrapText="1"/>
    </xf>
    <xf numFmtId="0" fontId="0" fillId="5" borderId="4" xfId="0" applyFill="1" applyBorder="1" applyAlignment="1" applyProtection="1">
      <alignment horizontal="center" wrapText="1"/>
    </xf>
    <xf numFmtId="0" fontId="0" fillId="18" borderId="2" xfId="0" applyFill="1" applyBorder="1" applyAlignment="1" applyProtection="1">
      <alignment horizontal="center"/>
      <protection locked="0"/>
    </xf>
    <xf numFmtId="0" fontId="0" fillId="18" borderId="3" xfId="0" applyFill="1" applyBorder="1" applyAlignment="1" applyProtection="1">
      <alignment horizontal="center"/>
      <protection locked="0"/>
    </xf>
    <xf numFmtId="0" fontId="0" fillId="18" borderId="4" xfId="0" applyFill="1" applyBorder="1" applyAlignment="1" applyProtection="1">
      <alignment horizontal="center"/>
      <protection locked="0"/>
    </xf>
    <xf numFmtId="0" fontId="0" fillId="18" borderId="2" xfId="0" applyFill="1" applyBorder="1" applyAlignment="1" applyProtection="1">
      <alignment horizontal="left" wrapText="1"/>
      <protection locked="0"/>
    </xf>
    <xf numFmtId="0" fontId="0" fillId="18" borderId="3" xfId="0" applyFill="1" applyBorder="1" applyAlignment="1" applyProtection="1">
      <alignment horizontal="left" wrapText="1"/>
      <protection locked="0"/>
    </xf>
    <xf numFmtId="0" fontId="0" fillId="18" borderId="4" xfId="0" applyFill="1" applyBorder="1" applyAlignment="1" applyProtection="1">
      <alignment horizontal="left" wrapText="1"/>
      <protection locked="0"/>
    </xf>
    <xf numFmtId="0" fontId="0" fillId="18" borderId="5" xfId="0" applyFill="1" applyBorder="1" applyAlignment="1" applyProtection="1">
      <alignment horizontal="left" wrapText="1"/>
      <protection locked="0"/>
    </xf>
    <xf numFmtId="0" fontId="0" fillId="18" borderId="6" xfId="0" applyFill="1" applyBorder="1" applyAlignment="1" applyProtection="1">
      <alignment horizontal="left" wrapText="1"/>
      <protection locked="0"/>
    </xf>
    <xf numFmtId="0" fontId="0" fillId="18" borderId="7" xfId="0" applyFill="1" applyBorder="1" applyAlignment="1" applyProtection="1">
      <alignment horizontal="left" wrapText="1"/>
      <protection locked="0"/>
    </xf>
    <xf numFmtId="0" fontId="0" fillId="18" borderId="8" xfId="0" applyFill="1" applyBorder="1" applyAlignment="1" applyProtection="1">
      <alignment horizontal="left" wrapText="1"/>
      <protection locked="0"/>
    </xf>
    <xf numFmtId="0" fontId="0" fillId="18" borderId="0" xfId="0" applyFill="1" applyBorder="1" applyAlignment="1" applyProtection="1">
      <alignment horizontal="left" wrapText="1"/>
      <protection locked="0"/>
    </xf>
    <xf numFmtId="0" fontId="0" fillId="18" borderId="9" xfId="0" applyFill="1" applyBorder="1" applyAlignment="1" applyProtection="1">
      <alignment horizontal="left" wrapText="1"/>
      <protection locked="0"/>
    </xf>
    <xf numFmtId="0" fontId="0" fillId="18" borderId="10" xfId="0" applyFill="1" applyBorder="1" applyAlignment="1" applyProtection="1">
      <alignment horizontal="left" wrapText="1"/>
      <protection locked="0"/>
    </xf>
    <xf numFmtId="0" fontId="0" fillId="18" borderId="11" xfId="0" applyFill="1" applyBorder="1" applyAlignment="1" applyProtection="1">
      <alignment horizontal="left" wrapText="1"/>
      <protection locked="0"/>
    </xf>
    <xf numFmtId="0" fontId="0" fillId="18" borderId="12" xfId="0" applyFill="1" applyBorder="1" applyAlignment="1" applyProtection="1">
      <alignment horizontal="left" wrapText="1"/>
      <protection locked="0"/>
    </xf>
    <xf numFmtId="0" fontId="0" fillId="18" borderId="5" xfId="0" applyFill="1" applyBorder="1" applyAlignment="1" applyProtection="1">
      <alignment horizontal="left"/>
      <protection locked="0"/>
    </xf>
    <xf numFmtId="0" fontId="0" fillId="18" borderId="6" xfId="0" applyFill="1" applyBorder="1" applyAlignment="1" applyProtection="1">
      <alignment horizontal="left"/>
      <protection locked="0"/>
    </xf>
    <xf numFmtId="0" fontId="0" fillId="18" borderId="7" xfId="0" applyFill="1" applyBorder="1" applyAlignment="1" applyProtection="1">
      <alignment horizontal="left"/>
      <protection locked="0"/>
    </xf>
    <xf numFmtId="0" fontId="0" fillId="18" borderId="8" xfId="0" applyFill="1" applyBorder="1" applyAlignment="1" applyProtection="1">
      <alignment horizontal="left"/>
      <protection locked="0"/>
    </xf>
    <xf numFmtId="0" fontId="0" fillId="18" borderId="0" xfId="0" applyFill="1" applyBorder="1" applyAlignment="1" applyProtection="1">
      <alignment horizontal="left"/>
      <protection locked="0"/>
    </xf>
    <xf numFmtId="0" fontId="0" fillId="18" borderId="9" xfId="0" applyFill="1" applyBorder="1" applyAlignment="1" applyProtection="1">
      <alignment horizontal="left"/>
      <protection locked="0"/>
    </xf>
    <xf numFmtId="0" fontId="0" fillId="18" borderId="10" xfId="0" applyFill="1" applyBorder="1" applyAlignment="1" applyProtection="1">
      <alignment horizontal="left"/>
      <protection locked="0"/>
    </xf>
    <xf numFmtId="0" fontId="0" fillId="18" borderId="11" xfId="0" applyFill="1" applyBorder="1" applyAlignment="1" applyProtection="1">
      <alignment horizontal="left"/>
      <protection locked="0"/>
    </xf>
    <xf numFmtId="0" fontId="0" fillId="18" borderId="12" xfId="0" applyFill="1" applyBorder="1" applyAlignment="1" applyProtection="1">
      <alignment horizontal="left"/>
      <protection locked="0"/>
    </xf>
    <xf numFmtId="44" fontId="0" fillId="18" borderId="2" xfId="1" applyFont="1" applyFill="1" applyBorder="1" applyAlignment="1" applyProtection="1">
      <alignment horizontal="center"/>
      <protection locked="0"/>
    </xf>
    <xf numFmtId="44" fontId="0" fillId="18" borderId="4" xfId="1" applyFont="1" applyFill="1" applyBorder="1" applyAlignment="1" applyProtection="1">
      <alignment horizontal="center"/>
      <protection locked="0"/>
    </xf>
    <xf numFmtId="0" fontId="0" fillId="5" borderId="2" xfId="0" applyFill="1" applyBorder="1" applyAlignment="1" applyProtection="1">
      <alignment horizontal="center"/>
    </xf>
    <xf numFmtId="0" fontId="0" fillId="5" borderId="4" xfId="0" applyFill="1" applyBorder="1" applyAlignment="1" applyProtection="1">
      <alignment horizontal="center"/>
    </xf>
    <xf numFmtId="0" fontId="3" fillId="2" borderId="3" xfId="0" applyFont="1" applyFill="1" applyBorder="1" applyAlignment="1" applyProtection="1">
      <alignment horizontal="left"/>
    </xf>
    <xf numFmtId="0" fontId="0" fillId="4" borderId="5" xfId="0" applyFill="1" applyBorder="1" applyAlignment="1" applyProtection="1">
      <alignment horizontal="center"/>
    </xf>
    <xf numFmtId="0" fontId="0" fillId="4" borderId="7" xfId="0" applyFill="1" applyBorder="1" applyAlignment="1" applyProtection="1">
      <alignment horizontal="center"/>
    </xf>
    <xf numFmtId="0" fontId="0" fillId="18" borderId="2" xfId="0" applyFill="1" applyBorder="1" applyAlignment="1" applyProtection="1">
      <alignment horizontal="left"/>
      <protection locked="0"/>
    </xf>
    <xf numFmtId="0" fontId="0" fillId="18" borderId="3" xfId="0" applyFill="1" applyBorder="1" applyAlignment="1" applyProtection="1">
      <alignment horizontal="left"/>
      <protection locked="0"/>
    </xf>
    <xf numFmtId="0" fontId="0" fillId="18" borderId="4" xfId="0" applyFill="1" applyBorder="1" applyAlignment="1" applyProtection="1">
      <alignment horizontal="left"/>
      <protection locked="0"/>
    </xf>
    <xf numFmtId="0" fontId="0" fillId="18" borderId="2" xfId="0" applyFill="1" applyBorder="1" applyAlignment="1" applyProtection="1">
      <alignment horizontal="center" wrapText="1"/>
      <protection locked="0"/>
    </xf>
    <xf numFmtId="0" fontId="0" fillId="18" borderId="4" xfId="0" applyFill="1" applyBorder="1" applyAlignment="1" applyProtection="1">
      <alignment horizontal="center" wrapText="1"/>
      <protection locked="0"/>
    </xf>
    <xf numFmtId="44" fontId="0" fillId="7" borderId="2" xfId="0" applyNumberFormat="1" applyFill="1" applyBorder="1" applyAlignment="1" applyProtection="1">
      <alignment horizontal="center"/>
    </xf>
    <xf numFmtId="44" fontId="0" fillId="7" borderId="4" xfId="0" applyNumberFormat="1" applyFill="1" applyBorder="1" applyAlignment="1" applyProtection="1">
      <alignment horizontal="center"/>
    </xf>
    <xf numFmtId="44" fontId="0" fillId="7" borderId="2" xfId="1" applyFont="1" applyFill="1" applyBorder="1" applyAlignment="1" applyProtection="1">
      <alignment horizontal="center"/>
    </xf>
    <xf numFmtId="44" fontId="0" fillId="7" borderId="4" xfId="1" applyFont="1" applyFill="1" applyBorder="1" applyAlignment="1" applyProtection="1">
      <alignment horizontal="center"/>
    </xf>
    <xf numFmtId="0" fontId="0" fillId="5" borderId="2" xfId="0" applyFill="1" applyBorder="1" applyAlignment="1" applyProtection="1">
      <alignment horizontal="center" vertical="top" wrapText="1"/>
    </xf>
    <xf numFmtId="0" fontId="0" fillId="5" borderId="3" xfId="0" applyFill="1" applyBorder="1" applyAlignment="1" applyProtection="1">
      <alignment horizontal="center" vertical="top" wrapText="1"/>
    </xf>
    <xf numFmtId="0" fontId="0" fillId="5" borderId="4" xfId="0" applyFill="1" applyBorder="1" applyAlignment="1" applyProtection="1">
      <alignment horizontal="center" vertical="top" wrapText="1"/>
    </xf>
    <xf numFmtId="0" fontId="0" fillId="4" borderId="2" xfId="0" applyFill="1" applyBorder="1" applyAlignment="1" applyProtection="1">
      <alignment horizontal="center"/>
    </xf>
    <xf numFmtId="0" fontId="0" fillId="4" borderId="4" xfId="0" applyFill="1" applyBorder="1" applyAlignment="1" applyProtection="1">
      <alignment horizontal="center"/>
    </xf>
    <xf numFmtId="8" fontId="0" fillId="7" borderId="2" xfId="1" applyNumberFormat="1" applyFont="1" applyFill="1" applyBorder="1" applyAlignment="1" applyProtection="1">
      <alignment horizontal="center"/>
    </xf>
    <xf numFmtId="0" fontId="0" fillId="7" borderId="4" xfId="0" applyFill="1" applyBorder="1" applyAlignment="1" applyProtection="1">
      <alignment horizontal="center"/>
    </xf>
    <xf numFmtId="0" fontId="0" fillId="5" borderId="2" xfId="0" applyFill="1" applyBorder="1" applyAlignment="1" applyProtection="1">
      <alignment horizontal="left" wrapText="1"/>
    </xf>
    <xf numFmtId="0" fontId="0" fillId="5" borderId="3" xfId="0" applyFill="1" applyBorder="1" applyAlignment="1" applyProtection="1">
      <alignment horizontal="left" wrapText="1"/>
    </xf>
    <xf numFmtId="0" fontId="0" fillId="5" borderId="4" xfId="0" applyFill="1" applyBorder="1" applyAlignment="1" applyProtection="1">
      <alignment horizontal="left" wrapText="1"/>
    </xf>
    <xf numFmtId="8" fontId="0" fillId="7" borderId="2" xfId="0" applyNumberFormat="1" applyFill="1" applyBorder="1" applyAlignment="1" applyProtection="1">
      <alignment horizontal="center"/>
    </xf>
    <xf numFmtId="8" fontId="0" fillId="7" borderId="4" xfId="0" applyNumberFormat="1" applyFill="1" applyBorder="1" applyAlignment="1" applyProtection="1">
      <alignment horizontal="center"/>
    </xf>
    <xf numFmtId="0" fontId="0" fillId="18" borderId="2" xfId="0"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0" fontId="0" fillId="18" borderId="4" xfId="0" applyFill="1" applyBorder="1" applyAlignment="1" applyProtection="1">
      <alignment horizontal="left" vertical="top"/>
      <protection locked="0"/>
    </xf>
    <xf numFmtId="44" fontId="0" fillId="7" borderId="2" xfId="0" applyNumberFormat="1" applyFill="1" applyBorder="1" applyAlignment="1" applyProtection="1">
      <alignment horizontal="center" vertical="top" wrapText="1"/>
    </xf>
    <xf numFmtId="44" fontId="0" fillId="7" borderId="4" xfId="0" applyNumberFormat="1" applyFill="1" applyBorder="1" applyAlignment="1" applyProtection="1">
      <alignment horizontal="center" vertical="top" wrapText="1"/>
    </xf>
    <xf numFmtId="0" fontId="0" fillId="7" borderId="2" xfId="0" applyFill="1" applyBorder="1" applyAlignment="1" applyProtection="1">
      <alignment horizontal="center" vertical="top" wrapText="1"/>
    </xf>
    <xf numFmtId="0" fontId="0" fillId="7" borderId="4" xfId="0" applyFill="1" applyBorder="1" applyAlignment="1" applyProtection="1">
      <alignment horizontal="center" vertical="top" wrapText="1"/>
    </xf>
    <xf numFmtId="2" fontId="0" fillId="9" borderId="2" xfId="0" applyNumberFormat="1" applyFill="1" applyBorder="1" applyAlignment="1" applyProtection="1">
      <alignment horizontal="center"/>
    </xf>
    <xf numFmtId="2" fontId="0" fillId="9" borderId="4" xfId="0" applyNumberFormat="1" applyFill="1" applyBorder="1" applyAlignment="1" applyProtection="1">
      <alignment horizontal="center"/>
    </xf>
    <xf numFmtId="44" fontId="0" fillId="9" borderId="2" xfId="0" applyNumberFormat="1" applyFill="1" applyBorder="1" applyAlignment="1" applyProtection="1">
      <alignment horizontal="center"/>
    </xf>
    <xf numFmtId="0" fontId="0" fillId="9" borderId="4" xfId="0" applyFill="1" applyBorder="1" applyAlignment="1" applyProtection="1">
      <alignment horizontal="center"/>
    </xf>
    <xf numFmtId="0" fontId="5" fillId="7" borderId="2" xfId="0" applyFont="1" applyFill="1" applyBorder="1" applyAlignment="1" applyProtection="1">
      <alignment horizontal="center" wrapText="1"/>
    </xf>
    <xf numFmtId="0" fontId="5" fillId="7" borderId="4" xfId="0" applyFont="1" applyFill="1" applyBorder="1" applyAlignment="1" applyProtection="1">
      <alignment horizontal="center" wrapText="1"/>
    </xf>
    <xf numFmtId="0" fontId="0" fillId="7" borderId="2" xfId="0" applyFill="1" applyBorder="1" applyAlignment="1" applyProtection="1">
      <alignment horizontal="center" wrapText="1"/>
    </xf>
    <xf numFmtId="0" fontId="0" fillId="7" borderId="4" xfId="0" applyFill="1" applyBorder="1" applyAlignment="1" applyProtection="1">
      <alignment horizontal="center" wrapText="1"/>
    </xf>
    <xf numFmtId="2" fontId="0" fillId="7" borderId="2" xfId="0" applyNumberFormat="1" applyFill="1" applyBorder="1" applyAlignment="1" applyProtection="1">
      <alignment horizontal="center"/>
    </xf>
    <xf numFmtId="2" fontId="0" fillId="7" borderId="4" xfId="0" applyNumberFormat="1" applyFill="1" applyBorder="1" applyAlignment="1" applyProtection="1">
      <alignment horizontal="center"/>
    </xf>
    <xf numFmtId="0" fontId="0" fillId="17" borderId="15" xfId="0" applyFill="1" applyBorder="1" applyAlignment="1">
      <alignment horizontal="center" vertical="center" wrapText="1"/>
    </xf>
    <xf numFmtId="0" fontId="0" fillId="17" borderId="14" xfId="0" applyFill="1" applyBorder="1" applyAlignment="1">
      <alignment horizontal="center" vertical="center" wrapText="1"/>
    </xf>
    <xf numFmtId="0" fontId="0" fillId="17" borderId="13" xfId="0" applyFill="1" applyBorder="1" applyAlignment="1">
      <alignment horizontal="center" vertical="center" wrapText="1"/>
    </xf>
  </cellXfs>
  <cellStyles count="8">
    <cellStyle name="40% - Accent2" xfId="3" builtinId="35"/>
    <cellStyle name="40% - Accent4" xfId="4" builtinId="43"/>
    <cellStyle name="40% - Accent5" xfId="5" builtinId="47"/>
    <cellStyle name="40% - Accent6" xfId="6" builtinId="51"/>
    <cellStyle name="Currency" xfId="1" builtinId="4"/>
    <cellStyle name="Currency 2" xfId="7" xr:uid="{4E596508-68A5-47BE-877D-186ED616D08D}"/>
    <cellStyle name="Normal" xfId="0" builtinId="0"/>
    <cellStyle name="Percent" xfId="2" builtinId="5"/>
  </cellStyles>
  <dxfs count="48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9"/>
  <sheetViews>
    <sheetView tabSelected="1" zoomScaleNormal="100" workbookViewId="0">
      <selection activeCell="D2" sqref="D2:O2"/>
    </sheetView>
  </sheetViews>
  <sheetFormatPr defaultRowHeight="15" outlineLevelRow="1" x14ac:dyDescent="0.25"/>
  <cols>
    <col min="1" max="1" width="2.7109375" style="40" customWidth="1"/>
    <col min="2" max="3" width="15.42578125" style="40" customWidth="1"/>
    <col min="4" max="4" width="2.7109375" style="40" customWidth="1"/>
    <col min="5" max="6" width="15.42578125" style="40" customWidth="1"/>
    <col min="7" max="7" width="2.7109375" style="40" customWidth="1"/>
    <col min="8" max="8" width="33" style="40" customWidth="1"/>
    <col min="9" max="9" width="15.42578125" style="40" customWidth="1"/>
    <col min="10" max="10" width="2.7109375" style="40" customWidth="1"/>
    <col min="11" max="12" width="15.42578125" style="40" customWidth="1"/>
    <col min="13" max="13" width="2.7109375" style="40" customWidth="1"/>
    <col min="14" max="15" width="15.42578125" style="40" customWidth="1"/>
    <col min="16" max="16384" width="9.140625" style="40"/>
  </cols>
  <sheetData>
    <row r="1" spans="2:15" ht="15.75" thickBot="1" x14ac:dyDescent="0.3"/>
    <row r="2" spans="2:15" ht="15.75" thickBot="1" x14ac:dyDescent="0.3">
      <c r="B2" s="41" t="s">
        <v>77</v>
      </c>
      <c r="C2" s="42"/>
      <c r="D2" s="113" t="s">
        <v>180</v>
      </c>
      <c r="E2" s="114"/>
      <c r="F2" s="114"/>
      <c r="G2" s="114"/>
      <c r="H2" s="114"/>
      <c r="I2" s="114"/>
      <c r="J2" s="114"/>
      <c r="K2" s="114"/>
      <c r="L2" s="114"/>
      <c r="M2" s="114"/>
      <c r="N2" s="114"/>
      <c r="O2" s="115"/>
    </row>
    <row r="3" spans="2:15" s="44" customFormat="1" ht="15.75" thickBot="1" x14ac:dyDescent="0.3">
      <c r="B3" s="43"/>
      <c r="C3" s="43"/>
      <c r="D3" s="43"/>
      <c r="E3" s="43"/>
      <c r="F3" s="43"/>
      <c r="G3" s="43"/>
      <c r="H3" s="43"/>
      <c r="I3" s="43"/>
      <c r="J3" s="43"/>
      <c r="K3" s="43"/>
      <c r="L3" s="43"/>
      <c r="M3" s="43"/>
      <c r="N3" s="43"/>
      <c r="O3" s="43"/>
    </row>
    <row r="4" spans="2:15" s="44" customFormat="1" ht="15.75" thickBot="1" x14ac:dyDescent="0.3">
      <c r="B4" s="45" t="s">
        <v>179</v>
      </c>
      <c r="C4" s="46"/>
      <c r="D4" s="113" t="s">
        <v>181</v>
      </c>
      <c r="E4" s="114"/>
      <c r="F4" s="114"/>
      <c r="G4" s="114"/>
      <c r="H4" s="114"/>
      <c r="I4" s="114"/>
      <c r="J4" s="114"/>
      <c r="K4" s="114"/>
      <c r="L4" s="114"/>
      <c r="M4" s="114"/>
      <c r="N4" s="114"/>
      <c r="O4" s="115"/>
    </row>
    <row r="5" spans="2:15" ht="15.75" thickBot="1" x14ac:dyDescent="0.3"/>
    <row r="6" spans="2:15" ht="15.75" thickBot="1" x14ac:dyDescent="0.3">
      <c r="B6" s="47" t="s">
        <v>0</v>
      </c>
      <c r="C6" s="48"/>
      <c r="D6" s="113" t="s">
        <v>182</v>
      </c>
      <c r="E6" s="114"/>
      <c r="F6" s="114"/>
      <c r="G6" s="114"/>
      <c r="H6" s="114"/>
      <c r="I6" s="114"/>
      <c r="J6" s="114"/>
      <c r="K6" s="114"/>
      <c r="L6" s="114"/>
      <c r="M6" s="114"/>
      <c r="N6" s="114"/>
      <c r="O6" s="115"/>
    </row>
    <row r="7" spans="2:15" ht="15.75" outlineLevel="1" thickBot="1" x14ac:dyDescent="0.3"/>
    <row r="8" spans="2:15" ht="15.75" outlineLevel="1" thickBot="1" x14ac:dyDescent="0.3">
      <c r="B8" s="109" t="s">
        <v>178</v>
      </c>
      <c r="C8" s="110"/>
      <c r="D8" s="49" t="s">
        <v>67</v>
      </c>
      <c r="E8" s="109" t="s">
        <v>68</v>
      </c>
      <c r="F8" s="110"/>
      <c r="G8" s="49" t="s">
        <v>67</v>
      </c>
      <c r="H8" s="109" t="s">
        <v>69</v>
      </c>
      <c r="I8" s="110"/>
      <c r="J8" s="49" t="s">
        <v>67</v>
      </c>
      <c r="K8" s="109" t="s">
        <v>71</v>
      </c>
      <c r="L8" s="110"/>
      <c r="M8" s="49" t="s">
        <v>67</v>
      </c>
      <c r="N8" s="109" t="s">
        <v>70</v>
      </c>
      <c r="O8" s="110"/>
    </row>
    <row r="9" spans="2:15" ht="30" customHeight="1" outlineLevel="1" thickBot="1" x14ac:dyDescent="0.3">
      <c r="B9" s="111" t="str">
        <f>"Research Program 1 "&amp;D6</f>
        <v>Research Program 1 [Research Program 1 Name]</v>
      </c>
      <c r="C9" s="112"/>
      <c r="E9" s="111" t="str">
        <f>"Research Program 1 "&amp;D6</f>
        <v>Research Program 1 [Research Program 1 Name]</v>
      </c>
      <c r="F9" s="112"/>
      <c r="H9" s="111" t="str">
        <f>"Research Program 1 "&amp;D6</f>
        <v>Research Program 1 [Research Program 1 Name]</v>
      </c>
      <c r="I9" s="112"/>
      <c r="K9" s="111" t="str">
        <f>"Research Program 1 "&amp;D6</f>
        <v>Research Program 1 [Research Program 1 Name]</v>
      </c>
      <c r="L9" s="112"/>
      <c r="N9" s="111" t="str">
        <f>"Research Program 1 "&amp;D6</f>
        <v>Research Program 1 [Research Program 1 Name]</v>
      </c>
      <c r="O9" s="112"/>
    </row>
    <row r="10" spans="2:15" s="50" customFormat="1" ht="362.25" customHeight="1" outlineLevel="1" thickBot="1" x14ac:dyDescent="0.3">
      <c r="B10" s="105" t="s">
        <v>212</v>
      </c>
      <c r="C10" s="106"/>
      <c r="E10" s="107" t="s">
        <v>72</v>
      </c>
      <c r="F10" s="108"/>
      <c r="H10" s="107" t="s">
        <v>72</v>
      </c>
      <c r="I10" s="108"/>
      <c r="K10" s="107" t="s">
        <v>72</v>
      </c>
      <c r="L10" s="108"/>
      <c r="N10" s="107" t="s">
        <v>72</v>
      </c>
      <c r="O10" s="108"/>
    </row>
    <row r="11" spans="2:15" outlineLevel="1" x14ac:dyDescent="0.25"/>
    <row r="12" spans="2:15" ht="15.75" thickBot="1" x14ac:dyDescent="0.3"/>
    <row r="13" spans="2:15" ht="15.75" thickBot="1" x14ac:dyDescent="0.3">
      <c r="B13" s="47" t="s">
        <v>73</v>
      </c>
      <c r="C13" s="48"/>
      <c r="D13" s="113" t="s">
        <v>183</v>
      </c>
      <c r="E13" s="114"/>
      <c r="F13" s="114"/>
      <c r="G13" s="114"/>
      <c r="H13" s="114"/>
      <c r="I13" s="114"/>
      <c r="J13" s="114"/>
      <c r="K13" s="114"/>
      <c r="L13" s="114"/>
      <c r="M13" s="114"/>
      <c r="N13" s="114"/>
      <c r="O13" s="115"/>
    </row>
    <row r="14" spans="2:15" ht="15.75" outlineLevel="1" thickBot="1" x14ac:dyDescent="0.3"/>
    <row r="15" spans="2:15" ht="15.75" outlineLevel="1" thickBot="1" x14ac:dyDescent="0.3">
      <c r="B15" s="109" t="s">
        <v>178</v>
      </c>
      <c r="C15" s="110"/>
      <c r="D15" s="49" t="s">
        <v>67</v>
      </c>
      <c r="E15" s="109" t="s">
        <v>68</v>
      </c>
      <c r="F15" s="110"/>
      <c r="G15" s="49" t="s">
        <v>67</v>
      </c>
      <c r="H15" s="109" t="s">
        <v>69</v>
      </c>
      <c r="I15" s="110"/>
      <c r="J15" s="49" t="s">
        <v>67</v>
      </c>
      <c r="K15" s="109" t="s">
        <v>71</v>
      </c>
      <c r="L15" s="110"/>
      <c r="M15" s="49" t="s">
        <v>67</v>
      </c>
      <c r="N15" s="109" t="s">
        <v>70</v>
      </c>
      <c r="O15" s="110"/>
    </row>
    <row r="16" spans="2:15" ht="30" customHeight="1" outlineLevel="1" thickBot="1" x14ac:dyDescent="0.3">
      <c r="B16" s="111" t="str">
        <f>"Research Program 2 "&amp;D13</f>
        <v>Research Program 2 [Research Program 2 Name]</v>
      </c>
      <c r="C16" s="112"/>
      <c r="E16" s="111" t="str">
        <f>"Research Program 2 "&amp;D13</f>
        <v>Research Program 2 [Research Program 2 Name]</v>
      </c>
      <c r="F16" s="112"/>
      <c r="H16" s="111" t="str">
        <f>"Research Program 2 "&amp;D13</f>
        <v>Research Program 2 [Research Program 2 Name]</v>
      </c>
      <c r="I16" s="112"/>
      <c r="K16" s="111" t="str">
        <f>"Research Program 2 "&amp;D13</f>
        <v>Research Program 2 [Research Program 2 Name]</v>
      </c>
      <c r="L16" s="112"/>
      <c r="N16" s="111" t="str">
        <f>"Research Program 2 "&amp;D13</f>
        <v>Research Program 2 [Research Program 2 Name]</v>
      </c>
      <c r="O16" s="112"/>
    </row>
    <row r="17" spans="2:15" s="50" customFormat="1" ht="363" customHeight="1" outlineLevel="1" thickBot="1" x14ac:dyDescent="0.3">
      <c r="B17" s="105" t="s">
        <v>213</v>
      </c>
      <c r="C17" s="106"/>
      <c r="E17" s="107" t="s">
        <v>72</v>
      </c>
      <c r="F17" s="108"/>
      <c r="H17" s="107" t="s">
        <v>72</v>
      </c>
      <c r="I17" s="108"/>
      <c r="K17" s="107" t="s">
        <v>72</v>
      </c>
      <c r="L17" s="108"/>
      <c r="N17" s="107" t="s">
        <v>72</v>
      </c>
      <c r="O17" s="108"/>
    </row>
    <row r="18" spans="2:15" outlineLevel="1" x14ac:dyDescent="0.25"/>
    <row r="19" spans="2:15" ht="15.75" thickBot="1" x14ac:dyDescent="0.3"/>
    <row r="20" spans="2:15" ht="15.75" thickBot="1" x14ac:dyDescent="0.3">
      <c r="B20" s="47" t="s">
        <v>74</v>
      </c>
      <c r="C20" s="48"/>
      <c r="D20" s="113" t="s">
        <v>184</v>
      </c>
      <c r="E20" s="114"/>
      <c r="F20" s="114"/>
      <c r="G20" s="114"/>
      <c r="H20" s="114"/>
      <c r="I20" s="114"/>
      <c r="J20" s="114"/>
      <c r="K20" s="114"/>
      <c r="L20" s="114"/>
      <c r="M20" s="114"/>
      <c r="N20" s="114"/>
      <c r="O20" s="115"/>
    </row>
    <row r="21" spans="2:15" ht="15.75" outlineLevel="1" thickBot="1" x14ac:dyDescent="0.3"/>
    <row r="22" spans="2:15" ht="15.75" outlineLevel="1" thickBot="1" x14ac:dyDescent="0.3">
      <c r="B22" s="109" t="s">
        <v>178</v>
      </c>
      <c r="C22" s="110"/>
      <c r="D22" s="49" t="s">
        <v>67</v>
      </c>
      <c r="E22" s="109" t="s">
        <v>68</v>
      </c>
      <c r="F22" s="110"/>
      <c r="G22" s="49" t="s">
        <v>67</v>
      </c>
      <c r="H22" s="109" t="s">
        <v>69</v>
      </c>
      <c r="I22" s="110"/>
      <c r="J22" s="49" t="s">
        <v>67</v>
      </c>
      <c r="K22" s="109" t="s">
        <v>71</v>
      </c>
      <c r="L22" s="110"/>
      <c r="M22" s="49" t="s">
        <v>67</v>
      </c>
      <c r="N22" s="109" t="s">
        <v>70</v>
      </c>
      <c r="O22" s="110"/>
    </row>
    <row r="23" spans="2:15" ht="30" customHeight="1" outlineLevel="1" thickBot="1" x14ac:dyDescent="0.3">
      <c r="B23" s="111" t="str">
        <f>"Research Program 3 "&amp;D20</f>
        <v>Research Program 3 [Research Program 3 Name]</v>
      </c>
      <c r="C23" s="112"/>
      <c r="E23" s="111" t="str">
        <f>"Research Program 3 "&amp;D20</f>
        <v>Research Program 3 [Research Program 3 Name]</v>
      </c>
      <c r="F23" s="112"/>
      <c r="H23" s="111" t="str">
        <f>"Research Program 3 "&amp;D20</f>
        <v>Research Program 3 [Research Program 3 Name]</v>
      </c>
      <c r="I23" s="112"/>
      <c r="K23" s="111" t="str">
        <f>"Research Program 3 "&amp;D20</f>
        <v>Research Program 3 [Research Program 3 Name]</v>
      </c>
      <c r="L23" s="112"/>
      <c r="N23" s="111" t="str">
        <f>"Research Program 3 "&amp;D20</f>
        <v>Research Program 3 [Research Program 3 Name]</v>
      </c>
      <c r="O23" s="112"/>
    </row>
    <row r="24" spans="2:15" s="50" customFormat="1" ht="364.5" customHeight="1" outlineLevel="1" thickBot="1" x14ac:dyDescent="0.3">
      <c r="B24" s="105" t="s">
        <v>213</v>
      </c>
      <c r="C24" s="106"/>
      <c r="E24" s="107" t="s">
        <v>72</v>
      </c>
      <c r="F24" s="108"/>
      <c r="H24" s="107" t="s">
        <v>72</v>
      </c>
      <c r="I24" s="108"/>
      <c r="K24" s="107" t="s">
        <v>72</v>
      </c>
      <c r="L24" s="108"/>
      <c r="N24" s="107" t="s">
        <v>72</v>
      </c>
      <c r="O24" s="108"/>
    </row>
    <row r="25" spans="2:15" outlineLevel="1" x14ac:dyDescent="0.25"/>
    <row r="26" spans="2:15" ht="15.75" thickBot="1" x14ac:dyDescent="0.3"/>
    <row r="27" spans="2:15" ht="15.75" thickBot="1" x14ac:dyDescent="0.3">
      <c r="B27" s="47" t="s">
        <v>76</v>
      </c>
      <c r="C27" s="48"/>
      <c r="D27" s="113" t="s">
        <v>185</v>
      </c>
      <c r="E27" s="114"/>
      <c r="F27" s="114"/>
      <c r="G27" s="114"/>
      <c r="H27" s="114"/>
      <c r="I27" s="114"/>
      <c r="J27" s="114"/>
      <c r="K27" s="114"/>
      <c r="L27" s="114"/>
      <c r="M27" s="114"/>
      <c r="N27" s="114"/>
      <c r="O27" s="115"/>
    </row>
    <row r="28" spans="2:15" ht="15.75" outlineLevel="1" thickBot="1" x14ac:dyDescent="0.3"/>
    <row r="29" spans="2:15" ht="15.75" outlineLevel="1" thickBot="1" x14ac:dyDescent="0.3">
      <c r="B29" s="109" t="s">
        <v>178</v>
      </c>
      <c r="C29" s="110"/>
      <c r="D29" s="49" t="s">
        <v>67</v>
      </c>
      <c r="E29" s="109" t="s">
        <v>68</v>
      </c>
      <c r="F29" s="110"/>
      <c r="G29" s="49" t="s">
        <v>67</v>
      </c>
      <c r="H29" s="109" t="s">
        <v>69</v>
      </c>
      <c r="I29" s="110"/>
      <c r="J29" s="49" t="s">
        <v>67</v>
      </c>
      <c r="K29" s="109" t="s">
        <v>71</v>
      </c>
      <c r="L29" s="110"/>
      <c r="M29" s="49" t="s">
        <v>67</v>
      </c>
      <c r="N29" s="109" t="s">
        <v>70</v>
      </c>
      <c r="O29" s="110"/>
    </row>
    <row r="30" spans="2:15" ht="30" customHeight="1" outlineLevel="1" thickBot="1" x14ac:dyDescent="0.3">
      <c r="B30" s="111" t="str">
        <f>"Research Program 4 "&amp;D27</f>
        <v>Research Program 4 [Research Program 4 Name]</v>
      </c>
      <c r="C30" s="112"/>
      <c r="E30" s="111" t="str">
        <f>"Research Program 4 "&amp;D27</f>
        <v>Research Program 4 [Research Program 4 Name]</v>
      </c>
      <c r="F30" s="112"/>
      <c r="H30" s="111" t="str">
        <f>"Research Program 4 "&amp;D27</f>
        <v>Research Program 4 [Research Program 4 Name]</v>
      </c>
      <c r="I30" s="112"/>
      <c r="K30" s="111" t="str">
        <f>"Research Program 4 "&amp;D27</f>
        <v>Research Program 4 [Research Program 4 Name]</v>
      </c>
      <c r="L30" s="112"/>
      <c r="N30" s="111" t="str">
        <f>"Research Program 4 "&amp;D27</f>
        <v>Research Program 4 [Research Program 4 Name]</v>
      </c>
      <c r="O30" s="112"/>
    </row>
    <row r="31" spans="2:15" s="50" customFormat="1" ht="364.5" customHeight="1" outlineLevel="1" thickBot="1" x14ac:dyDescent="0.3">
      <c r="B31" s="105" t="s">
        <v>213</v>
      </c>
      <c r="C31" s="106"/>
      <c r="E31" s="107" t="s">
        <v>72</v>
      </c>
      <c r="F31" s="108"/>
      <c r="H31" s="107" t="s">
        <v>72</v>
      </c>
      <c r="I31" s="108"/>
      <c r="K31" s="107" t="s">
        <v>72</v>
      </c>
      <c r="L31" s="108"/>
      <c r="N31" s="107" t="s">
        <v>72</v>
      </c>
      <c r="O31" s="108"/>
    </row>
    <row r="32" spans="2:15" outlineLevel="1" x14ac:dyDescent="0.25"/>
    <row r="33" spans="2:15" ht="15.75" thickBot="1" x14ac:dyDescent="0.3"/>
    <row r="34" spans="2:15" ht="15.75" thickBot="1" x14ac:dyDescent="0.3">
      <c r="B34" s="47" t="s">
        <v>75</v>
      </c>
      <c r="C34" s="48"/>
      <c r="D34" s="113" t="s">
        <v>186</v>
      </c>
      <c r="E34" s="114"/>
      <c r="F34" s="114"/>
      <c r="G34" s="114"/>
      <c r="H34" s="114"/>
      <c r="I34" s="114"/>
      <c r="J34" s="114"/>
      <c r="K34" s="114"/>
      <c r="L34" s="114"/>
      <c r="M34" s="114"/>
      <c r="N34" s="114"/>
      <c r="O34" s="115"/>
    </row>
    <row r="35" spans="2:15" ht="15.75" outlineLevel="1" thickBot="1" x14ac:dyDescent="0.3"/>
    <row r="36" spans="2:15" ht="15.75" outlineLevel="1" thickBot="1" x14ac:dyDescent="0.3">
      <c r="B36" s="109" t="s">
        <v>178</v>
      </c>
      <c r="C36" s="110"/>
      <c r="D36" s="49" t="s">
        <v>67</v>
      </c>
      <c r="E36" s="109" t="s">
        <v>68</v>
      </c>
      <c r="F36" s="110"/>
      <c r="G36" s="49" t="s">
        <v>67</v>
      </c>
      <c r="H36" s="109" t="s">
        <v>69</v>
      </c>
      <c r="I36" s="110"/>
      <c r="J36" s="49" t="s">
        <v>67</v>
      </c>
      <c r="K36" s="109" t="s">
        <v>71</v>
      </c>
      <c r="L36" s="110"/>
      <c r="M36" s="49" t="s">
        <v>67</v>
      </c>
      <c r="N36" s="109" t="s">
        <v>70</v>
      </c>
      <c r="O36" s="110"/>
    </row>
    <row r="37" spans="2:15" ht="30" customHeight="1" outlineLevel="1" thickBot="1" x14ac:dyDescent="0.3">
      <c r="B37" s="111" t="str">
        <f>"Research Program 5 "&amp;D34</f>
        <v>Research Program 5 [Research Program 5 Name]</v>
      </c>
      <c r="C37" s="112"/>
      <c r="E37" s="111" t="str">
        <f>"Research Program 5 "&amp;D34</f>
        <v>Research Program 5 [Research Program 5 Name]</v>
      </c>
      <c r="F37" s="112"/>
      <c r="H37" s="111" t="str">
        <f>"Research Program 5 "&amp;D34</f>
        <v>Research Program 5 [Research Program 5 Name]</v>
      </c>
      <c r="I37" s="112"/>
      <c r="K37" s="111" t="str">
        <f>"Research Program 5 "&amp;D34</f>
        <v>Research Program 5 [Research Program 5 Name]</v>
      </c>
      <c r="L37" s="112"/>
      <c r="N37" s="111" t="str">
        <f>"Research Program 5 "&amp;D34</f>
        <v>Research Program 5 [Research Program 5 Name]</v>
      </c>
      <c r="O37" s="112"/>
    </row>
    <row r="38" spans="2:15" s="50" customFormat="1" ht="365.25" customHeight="1" outlineLevel="1" thickBot="1" x14ac:dyDescent="0.3">
      <c r="B38" s="105" t="s">
        <v>213</v>
      </c>
      <c r="C38" s="106"/>
      <c r="E38" s="107" t="s">
        <v>72</v>
      </c>
      <c r="F38" s="108"/>
      <c r="H38" s="107" t="s">
        <v>72</v>
      </c>
      <c r="I38" s="108"/>
      <c r="K38" s="107" t="s">
        <v>72</v>
      </c>
      <c r="L38" s="108"/>
      <c r="N38" s="107" t="s">
        <v>72</v>
      </c>
      <c r="O38" s="108"/>
    </row>
    <row r="39" spans="2:15" outlineLevel="1" x14ac:dyDescent="0.25"/>
  </sheetData>
  <sheetProtection algorithmName="SHA-512" hashValue="FvY6TVKPXFV+s5LtoPyS8OvRtMA9cuSmQTyvAKzlsQI/ANZkQJSi/CAwEFCgZPr7en7oErxhGj2fPt9IEtkUPQ==" saltValue="3L87dtSRk6lAechFwOi2Tg==" spinCount="100000" sheet="1" objects="1" scenarios="1"/>
  <mergeCells count="82">
    <mergeCell ref="D2:O2"/>
    <mergeCell ref="D6:O6"/>
    <mergeCell ref="D27:O27"/>
    <mergeCell ref="D20:O20"/>
    <mergeCell ref="N9:O9"/>
    <mergeCell ref="K9:L9"/>
    <mergeCell ref="H9:I9"/>
    <mergeCell ref="E9:F9"/>
    <mergeCell ref="N10:O10"/>
    <mergeCell ref="K10:L10"/>
    <mergeCell ref="H10:I10"/>
    <mergeCell ref="E10:F10"/>
    <mergeCell ref="N15:O15"/>
    <mergeCell ref="N24:O24"/>
    <mergeCell ref="B9:C9"/>
    <mergeCell ref="B8:C8"/>
    <mergeCell ref="N8:O8"/>
    <mergeCell ref="K8:L8"/>
    <mergeCell ref="H8:I8"/>
    <mergeCell ref="E8:F8"/>
    <mergeCell ref="B10:C10"/>
    <mergeCell ref="B15:C15"/>
    <mergeCell ref="E15:F15"/>
    <mergeCell ref="H15:I15"/>
    <mergeCell ref="K15:L15"/>
    <mergeCell ref="D13:O13"/>
    <mergeCell ref="B17:C17"/>
    <mergeCell ref="E17:F17"/>
    <mergeCell ref="H17:I17"/>
    <mergeCell ref="K17:L17"/>
    <mergeCell ref="N17:O17"/>
    <mergeCell ref="B16:C16"/>
    <mergeCell ref="E16:F16"/>
    <mergeCell ref="H16:I16"/>
    <mergeCell ref="K16:L16"/>
    <mergeCell ref="N16:O16"/>
    <mergeCell ref="B23:C23"/>
    <mergeCell ref="E23:F23"/>
    <mergeCell ref="H23:I23"/>
    <mergeCell ref="K23:L23"/>
    <mergeCell ref="N23:O23"/>
    <mergeCell ref="B22:C22"/>
    <mergeCell ref="E22:F22"/>
    <mergeCell ref="H22:I22"/>
    <mergeCell ref="K22:L22"/>
    <mergeCell ref="N22:O22"/>
    <mergeCell ref="K30:L30"/>
    <mergeCell ref="N30:O30"/>
    <mergeCell ref="B31:C31"/>
    <mergeCell ref="E31:F31"/>
    <mergeCell ref="H31:I31"/>
    <mergeCell ref="K31:L31"/>
    <mergeCell ref="N31:O31"/>
    <mergeCell ref="B30:C30"/>
    <mergeCell ref="K29:L29"/>
    <mergeCell ref="N29:O29"/>
    <mergeCell ref="B24:C24"/>
    <mergeCell ref="E24:F24"/>
    <mergeCell ref="H24:I24"/>
    <mergeCell ref="K24:L24"/>
    <mergeCell ref="B29:C29"/>
    <mergeCell ref="K38:L38"/>
    <mergeCell ref="N38:O38"/>
    <mergeCell ref="D4:O4"/>
    <mergeCell ref="E36:F36"/>
    <mergeCell ref="H36:I36"/>
    <mergeCell ref="K36:L36"/>
    <mergeCell ref="N36:O36"/>
    <mergeCell ref="E37:F37"/>
    <mergeCell ref="H37:I37"/>
    <mergeCell ref="K37:L37"/>
    <mergeCell ref="N37:O37"/>
    <mergeCell ref="E30:F30"/>
    <mergeCell ref="H30:I30"/>
    <mergeCell ref="E29:F29"/>
    <mergeCell ref="H29:I29"/>
    <mergeCell ref="D34:O34"/>
    <mergeCell ref="B38:C38"/>
    <mergeCell ref="E38:F38"/>
    <mergeCell ref="H38:I38"/>
    <mergeCell ref="B36:C36"/>
    <mergeCell ref="B37:C37"/>
  </mergeCells>
  <dataValidations count="1">
    <dataValidation type="textLength" operator="lessThanOrEqual" showInputMessage="1" showErrorMessage="1" errorTitle="Cell limited to 1000 characters" error="This cell is limited to 1000 characters including spaces." sqref="B31:C31 E10:F10 K10:L10 H10:I10 N10:O10 N38:O38 E17:F17 K17:L17 H17:I17 N17:O17 B10:C10 E24:F24 K24:L24 H24:I24 N24:O24 B17:C17 E31:F31 K31:L31 H31:I31 N31:O31 B24:C24 E38:F38 K38:L38 H38:I38 B38:C38" xr:uid="{00000000-0002-0000-0000-000000000000}">
      <formula1>1000</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440"/>
  <sheetViews>
    <sheetView showGridLines="0" zoomScaleNormal="100" workbookViewId="0">
      <selection activeCell="P6" sqref="P6"/>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0</v>
      </c>
      <c r="C2" s="48"/>
      <c r="D2" s="147" t="str">
        <f>'Project Overview '!D6</f>
        <v>[Research Program 1 Name]</v>
      </c>
      <c r="E2" s="147"/>
      <c r="F2" s="147"/>
      <c r="G2" s="147"/>
      <c r="H2" s="147"/>
      <c r="I2" s="48"/>
      <c r="J2" s="48"/>
      <c r="K2" s="69"/>
    </row>
    <row r="3" spans="2:20" ht="15.75" thickBot="1" x14ac:dyDescent="0.3"/>
    <row r="4" spans="2:20" ht="15.75" thickBot="1" x14ac:dyDescent="0.3">
      <c r="B4" s="74" t="str">
        <f>CONCATENATE("Total Inputs - ",B2)</f>
        <v>Total Inputs - Research Program 1</v>
      </c>
      <c r="C4" s="71"/>
      <c r="D4" s="71" t="str">
        <f>D2</f>
        <v>[Research Program 1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1</v>
      </c>
      <c r="C12" s="71"/>
      <c r="D12" s="71" t="str">
        <f>D2</f>
        <v>[Research Program 1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12</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13</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14</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15</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16</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1</v>
      </c>
      <c r="C49" s="71"/>
      <c r="D49" s="71" t="str">
        <f>D2</f>
        <v>[Research Program 1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17</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47</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48</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49</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50</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1</v>
      </c>
      <c r="C121" s="71"/>
      <c r="D121" s="71" t="str">
        <f>D2</f>
        <v>[Research Program 1 Name]</v>
      </c>
      <c r="E121" s="71"/>
      <c r="F121" s="71"/>
      <c r="G121" s="71"/>
      <c r="H121" s="71"/>
      <c r="I121" s="71"/>
      <c r="J121" s="71"/>
      <c r="K121" s="72"/>
      <c r="S121" s="81" t="s">
        <v>59</v>
      </c>
      <c r="T121" s="81"/>
    </row>
    <row r="122" spans="2:20" ht="15.75" outlineLevel="1" thickBot="1" x14ac:dyDescent="0.3"/>
    <row r="123" spans="2:20" ht="15.75" outlineLevel="1" thickBot="1" x14ac:dyDescent="0.3">
      <c r="B123" s="82" t="s">
        <v>20</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35</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36</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37</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38</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64</v>
      </c>
      <c r="C273" s="163"/>
      <c r="D273" s="162" t="s">
        <v>65</v>
      </c>
      <c r="E273" s="163"/>
      <c r="F273" s="162" t="s">
        <v>66</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1</v>
      </c>
      <c r="C276" s="71"/>
      <c r="D276" s="71" t="str">
        <f>D2</f>
        <v>[Research Program 1 Name]</v>
      </c>
      <c r="E276" s="71"/>
      <c r="F276" s="71"/>
      <c r="G276" s="71"/>
      <c r="H276" s="71"/>
      <c r="I276" s="71"/>
      <c r="J276" s="71"/>
      <c r="K276" s="72"/>
    </row>
    <row r="277" spans="2:20" ht="15.75" outlineLevel="1" thickBot="1" x14ac:dyDescent="0.3"/>
    <row r="278" spans="2:20" ht="15.75" outlineLevel="1" thickBot="1" x14ac:dyDescent="0.3">
      <c r="B278" s="82" t="s">
        <v>39</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176</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40</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41</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42</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31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43</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1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b0J6W/SkeCzYXwxTcSKEvI7h46x/EeHaHRVK2jDF6OiD2kHN/vPIPvGGJ92xl7lFs3n0XP7RqwznR7IW7P/Fbw==" saltValue="LvEFFTrKxLRGMivbpb9w0Q==" spinCount="100000" sheet="1" objects="1" scenarios="1" formatRows="0"/>
  <mergeCells count="869">
    <mergeCell ref="B44:K47"/>
    <mergeCell ref="B30:K33"/>
    <mergeCell ref="B37:K40"/>
    <mergeCell ref="D76:E76"/>
    <mergeCell ref="F76:G76"/>
    <mergeCell ref="H76:I76"/>
    <mergeCell ref="J76:K76"/>
    <mergeCell ref="B77:C77"/>
    <mergeCell ref="D77:E77"/>
    <mergeCell ref="F77:G77"/>
    <mergeCell ref="H77:I77"/>
    <mergeCell ref="J77:K77"/>
    <mergeCell ref="B74:C74"/>
    <mergeCell ref="D74:E74"/>
    <mergeCell ref="F74:G74"/>
    <mergeCell ref="H74:I74"/>
    <mergeCell ref="J74:K74"/>
    <mergeCell ref="D61:E61"/>
    <mergeCell ref="B61:C61"/>
    <mergeCell ref="B60:C60"/>
    <mergeCell ref="J60:K60"/>
    <mergeCell ref="H60:I60"/>
    <mergeCell ref="F60:G60"/>
    <mergeCell ref="D60:E60"/>
    <mergeCell ref="B16:K19"/>
    <mergeCell ref="B23:K26"/>
    <mergeCell ref="B274:C274"/>
    <mergeCell ref="D274:E274"/>
    <mergeCell ref="F274:G274"/>
    <mergeCell ref="F273:G273"/>
    <mergeCell ref="D273:E273"/>
    <mergeCell ref="B273:C273"/>
    <mergeCell ref="J62:K62"/>
    <mergeCell ref="H62:I62"/>
    <mergeCell ref="F62:G62"/>
    <mergeCell ref="D62:E62"/>
    <mergeCell ref="B62:C62"/>
    <mergeCell ref="B63:C63"/>
    <mergeCell ref="D63:E63"/>
    <mergeCell ref="F63:G63"/>
    <mergeCell ref="H63:I63"/>
    <mergeCell ref="B58:K58"/>
    <mergeCell ref="B72:K72"/>
    <mergeCell ref="B86:K86"/>
    <mergeCell ref="J63:K63"/>
    <mergeCell ref="J61:K61"/>
    <mergeCell ref="H61:I61"/>
    <mergeCell ref="F61:G61"/>
    <mergeCell ref="B76:C76"/>
    <mergeCell ref="B75:C75"/>
    <mergeCell ref="D75:E75"/>
    <mergeCell ref="F75:G75"/>
    <mergeCell ref="H75:I75"/>
    <mergeCell ref="J75:K75"/>
    <mergeCell ref="B91:C91"/>
    <mergeCell ref="D91:E91"/>
    <mergeCell ref="F91:G91"/>
    <mergeCell ref="H91:I91"/>
    <mergeCell ref="J91:K91"/>
    <mergeCell ref="B89:C89"/>
    <mergeCell ref="D89:E89"/>
    <mergeCell ref="F89:G89"/>
    <mergeCell ref="H89:I89"/>
    <mergeCell ref="J89:K89"/>
    <mergeCell ref="B90:C90"/>
    <mergeCell ref="D90:E90"/>
    <mergeCell ref="F90:G90"/>
    <mergeCell ref="H90:I90"/>
    <mergeCell ref="J90:K90"/>
    <mergeCell ref="B88:C88"/>
    <mergeCell ref="D88:E88"/>
    <mergeCell ref="F88:G88"/>
    <mergeCell ref="H88:I88"/>
    <mergeCell ref="J88:K88"/>
    <mergeCell ref="B104:C104"/>
    <mergeCell ref="D104:E104"/>
    <mergeCell ref="F104:G104"/>
    <mergeCell ref="H104:I104"/>
    <mergeCell ref="J104:K104"/>
    <mergeCell ref="B100:K100"/>
    <mergeCell ref="B102:C102"/>
    <mergeCell ref="D102:E102"/>
    <mergeCell ref="F102:G102"/>
    <mergeCell ref="H102:I102"/>
    <mergeCell ref="J102:K102"/>
    <mergeCell ref="B103:C103"/>
    <mergeCell ref="D103:E103"/>
    <mergeCell ref="F103:G103"/>
    <mergeCell ref="H103:I103"/>
    <mergeCell ref="J103:K103"/>
    <mergeCell ref="B105:C105"/>
    <mergeCell ref="D105:E105"/>
    <mergeCell ref="F105:G105"/>
    <mergeCell ref="H105:I105"/>
    <mergeCell ref="J105:K105"/>
    <mergeCell ref="B114:K114"/>
    <mergeCell ref="B116:C116"/>
    <mergeCell ref="D116:E116"/>
    <mergeCell ref="F116:G116"/>
    <mergeCell ref="H116:I116"/>
    <mergeCell ref="J116:K116"/>
    <mergeCell ref="B127:K127"/>
    <mergeCell ref="B129:K129"/>
    <mergeCell ref="B130:K130"/>
    <mergeCell ref="B131:K131"/>
    <mergeCell ref="B133:K133"/>
    <mergeCell ref="H117:I117"/>
    <mergeCell ref="J117:K117"/>
    <mergeCell ref="B118:C118"/>
    <mergeCell ref="D118:E118"/>
    <mergeCell ref="F118:G118"/>
    <mergeCell ref="H118:I118"/>
    <mergeCell ref="J118:K118"/>
    <mergeCell ref="B119:C119"/>
    <mergeCell ref="D119:E119"/>
    <mergeCell ref="F119:G119"/>
    <mergeCell ref="H119:I119"/>
    <mergeCell ref="J119:K119"/>
    <mergeCell ref="B117:C117"/>
    <mergeCell ref="D117:E117"/>
    <mergeCell ref="F117:G117"/>
    <mergeCell ref="B125:K125"/>
    <mergeCell ref="B139:C139"/>
    <mergeCell ref="D139:E139"/>
    <mergeCell ref="F139:G139"/>
    <mergeCell ref="H139:I139"/>
    <mergeCell ref="J139:K139"/>
    <mergeCell ref="B134:K134"/>
    <mergeCell ref="B137:C137"/>
    <mergeCell ref="D137:E137"/>
    <mergeCell ref="F137:G137"/>
    <mergeCell ref="H137:I137"/>
    <mergeCell ref="J137:K137"/>
    <mergeCell ref="B138:C138"/>
    <mergeCell ref="D138:E138"/>
    <mergeCell ref="F138:G138"/>
    <mergeCell ref="H138:I138"/>
    <mergeCell ref="J138:K138"/>
    <mergeCell ref="B142:C142"/>
    <mergeCell ref="D142:E142"/>
    <mergeCell ref="F142:G142"/>
    <mergeCell ref="H142:I142"/>
    <mergeCell ref="J142:K142"/>
    <mergeCell ref="B144:C144"/>
    <mergeCell ref="D144:E144"/>
    <mergeCell ref="F144:G144"/>
    <mergeCell ref="H144:I144"/>
    <mergeCell ref="J144:K144"/>
    <mergeCell ref="B140:C140"/>
    <mergeCell ref="D140:E140"/>
    <mergeCell ref="F140:G140"/>
    <mergeCell ref="H140:I140"/>
    <mergeCell ref="J140:K140"/>
    <mergeCell ref="B141:C141"/>
    <mergeCell ref="D141:E141"/>
    <mergeCell ref="F141:G141"/>
    <mergeCell ref="H141:I141"/>
    <mergeCell ref="J141:K141"/>
    <mergeCell ref="B147:C147"/>
    <mergeCell ref="D147:E147"/>
    <mergeCell ref="F147:G147"/>
    <mergeCell ref="H147:I147"/>
    <mergeCell ref="J147:K147"/>
    <mergeCell ref="B148:C148"/>
    <mergeCell ref="D148:E148"/>
    <mergeCell ref="F148:G148"/>
    <mergeCell ref="H148:I148"/>
    <mergeCell ref="J148:K148"/>
    <mergeCell ref="B145:C145"/>
    <mergeCell ref="D145:E145"/>
    <mergeCell ref="F145:G145"/>
    <mergeCell ref="H145:I145"/>
    <mergeCell ref="J145:K145"/>
    <mergeCell ref="B146:C146"/>
    <mergeCell ref="D146:E146"/>
    <mergeCell ref="F146:G146"/>
    <mergeCell ref="H146:I146"/>
    <mergeCell ref="J146:K146"/>
    <mergeCell ref="B161:K161"/>
    <mergeCell ref="B163:K163"/>
    <mergeCell ref="B164:K164"/>
    <mergeCell ref="B167:C167"/>
    <mergeCell ref="D167:E167"/>
    <mergeCell ref="F167:G167"/>
    <mergeCell ref="H167:I167"/>
    <mergeCell ref="J167:K167"/>
    <mergeCell ref="B150:C150"/>
    <mergeCell ref="B155:K155"/>
    <mergeCell ref="B157:K157"/>
    <mergeCell ref="B159:K159"/>
    <mergeCell ref="B160:K160"/>
    <mergeCell ref="B149:C149"/>
    <mergeCell ref="D149:E149"/>
    <mergeCell ref="F149:G149"/>
    <mergeCell ref="H149:I149"/>
    <mergeCell ref="J149:K149"/>
    <mergeCell ref="B151:C151"/>
    <mergeCell ref="D151:E151"/>
    <mergeCell ref="F151:G151"/>
    <mergeCell ref="F150:G150"/>
    <mergeCell ref="D150:E150"/>
    <mergeCell ref="B170:C170"/>
    <mergeCell ref="D170:E170"/>
    <mergeCell ref="F170:G170"/>
    <mergeCell ref="H170:I170"/>
    <mergeCell ref="J170:K170"/>
    <mergeCell ref="B171:C171"/>
    <mergeCell ref="D171:E171"/>
    <mergeCell ref="F171:G171"/>
    <mergeCell ref="H171:I171"/>
    <mergeCell ref="J171:K171"/>
    <mergeCell ref="B168:C168"/>
    <mergeCell ref="D168:E168"/>
    <mergeCell ref="F168:G168"/>
    <mergeCell ref="H168:I168"/>
    <mergeCell ref="J168:K168"/>
    <mergeCell ref="B169:C169"/>
    <mergeCell ref="D169:E169"/>
    <mergeCell ref="F169:G169"/>
    <mergeCell ref="H169:I169"/>
    <mergeCell ref="J169:K169"/>
    <mergeCell ref="B175:C175"/>
    <mergeCell ref="D175:E175"/>
    <mergeCell ref="F175:G175"/>
    <mergeCell ref="H175:I175"/>
    <mergeCell ref="J175:K175"/>
    <mergeCell ref="B176:C176"/>
    <mergeCell ref="D176:E176"/>
    <mergeCell ref="F176:G176"/>
    <mergeCell ref="H176:I176"/>
    <mergeCell ref="J176:K176"/>
    <mergeCell ref="B172:C172"/>
    <mergeCell ref="D172:E172"/>
    <mergeCell ref="F172:G172"/>
    <mergeCell ref="H172:I172"/>
    <mergeCell ref="J172:K172"/>
    <mergeCell ref="B174:C174"/>
    <mergeCell ref="D174:E174"/>
    <mergeCell ref="F174:G174"/>
    <mergeCell ref="H174:I174"/>
    <mergeCell ref="J174:K174"/>
    <mergeCell ref="B181:C181"/>
    <mergeCell ref="D181:E181"/>
    <mergeCell ref="F181:G181"/>
    <mergeCell ref="B185:K185"/>
    <mergeCell ref="B187:K187"/>
    <mergeCell ref="B189:K189"/>
    <mergeCell ref="B179:C179"/>
    <mergeCell ref="D179:E179"/>
    <mergeCell ref="F179:G179"/>
    <mergeCell ref="H179:I179"/>
    <mergeCell ref="J179:K179"/>
    <mergeCell ref="B180:C180"/>
    <mergeCell ref="D180:E180"/>
    <mergeCell ref="F180:G180"/>
    <mergeCell ref="B177:C177"/>
    <mergeCell ref="D177:E177"/>
    <mergeCell ref="F177:G177"/>
    <mergeCell ref="H177:I177"/>
    <mergeCell ref="J177:K177"/>
    <mergeCell ref="B178:C178"/>
    <mergeCell ref="D178:E178"/>
    <mergeCell ref="F178:G178"/>
    <mergeCell ref="H178:I178"/>
    <mergeCell ref="J178:K178"/>
    <mergeCell ref="B198:C198"/>
    <mergeCell ref="D198:E198"/>
    <mergeCell ref="F198:G198"/>
    <mergeCell ref="H198:I198"/>
    <mergeCell ref="J198:K198"/>
    <mergeCell ref="B199:C199"/>
    <mergeCell ref="D199:E199"/>
    <mergeCell ref="F199:G199"/>
    <mergeCell ref="H199:I199"/>
    <mergeCell ref="J199:K199"/>
    <mergeCell ref="B190:K190"/>
    <mergeCell ref="B191:K191"/>
    <mergeCell ref="B193:K193"/>
    <mergeCell ref="B194:K194"/>
    <mergeCell ref="B197:C197"/>
    <mergeCell ref="D197:E197"/>
    <mergeCell ref="F197:G197"/>
    <mergeCell ref="H197:I197"/>
    <mergeCell ref="J197:K197"/>
    <mergeCell ref="B202:C202"/>
    <mergeCell ref="D202:E202"/>
    <mergeCell ref="F202:G202"/>
    <mergeCell ref="H202:I202"/>
    <mergeCell ref="J202:K202"/>
    <mergeCell ref="B204:C204"/>
    <mergeCell ref="D204:E204"/>
    <mergeCell ref="F204:G204"/>
    <mergeCell ref="H204:I204"/>
    <mergeCell ref="J204:K204"/>
    <mergeCell ref="B200:C200"/>
    <mergeCell ref="D200:E200"/>
    <mergeCell ref="F200:G200"/>
    <mergeCell ref="H200:I200"/>
    <mergeCell ref="J200:K200"/>
    <mergeCell ref="B201:C201"/>
    <mergeCell ref="D201:E201"/>
    <mergeCell ref="F201:G201"/>
    <mergeCell ref="H201:I201"/>
    <mergeCell ref="J201:K201"/>
    <mergeCell ref="B207:C207"/>
    <mergeCell ref="D207:E207"/>
    <mergeCell ref="F207:G207"/>
    <mergeCell ref="H207:I207"/>
    <mergeCell ref="J207:K207"/>
    <mergeCell ref="B208:C208"/>
    <mergeCell ref="D208:E208"/>
    <mergeCell ref="F208:G208"/>
    <mergeCell ref="H208:I208"/>
    <mergeCell ref="J208:K208"/>
    <mergeCell ref="B205:C205"/>
    <mergeCell ref="D205:E205"/>
    <mergeCell ref="F205:G205"/>
    <mergeCell ref="H205:I205"/>
    <mergeCell ref="J205:K205"/>
    <mergeCell ref="B206:C206"/>
    <mergeCell ref="D206:E206"/>
    <mergeCell ref="F206:G206"/>
    <mergeCell ref="H206:I206"/>
    <mergeCell ref="J206:K206"/>
    <mergeCell ref="B220:K220"/>
    <mergeCell ref="B221:K221"/>
    <mergeCell ref="B223:K223"/>
    <mergeCell ref="B224:K224"/>
    <mergeCell ref="B227:C227"/>
    <mergeCell ref="D227:E227"/>
    <mergeCell ref="F227:G227"/>
    <mergeCell ref="H227:I227"/>
    <mergeCell ref="J227:K227"/>
    <mergeCell ref="B211:C211"/>
    <mergeCell ref="D211:E211"/>
    <mergeCell ref="F211:G211"/>
    <mergeCell ref="B215:K215"/>
    <mergeCell ref="B217:K217"/>
    <mergeCell ref="B219:K219"/>
    <mergeCell ref="B209:C209"/>
    <mergeCell ref="D209:E209"/>
    <mergeCell ref="F209:G209"/>
    <mergeCell ref="H209:I209"/>
    <mergeCell ref="J209:K209"/>
    <mergeCell ref="B210:C210"/>
    <mergeCell ref="D210:E210"/>
    <mergeCell ref="F210:G210"/>
    <mergeCell ref="B230:C230"/>
    <mergeCell ref="D230:E230"/>
    <mergeCell ref="F230:G230"/>
    <mergeCell ref="H230:I230"/>
    <mergeCell ref="J230:K230"/>
    <mergeCell ref="B231:C231"/>
    <mergeCell ref="D231:E231"/>
    <mergeCell ref="F231:G231"/>
    <mergeCell ref="H231:I231"/>
    <mergeCell ref="J231:K231"/>
    <mergeCell ref="B228:C228"/>
    <mergeCell ref="D228:E228"/>
    <mergeCell ref="F228:G228"/>
    <mergeCell ref="H228:I228"/>
    <mergeCell ref="J228:K228"/>
    <mergeCell ref="B229:C229"/>
    <mergeCell ref="D229:E229"/>
    <mergeCell ref="F229:G229"/>
    <mergeCell ref="H229:I229"/>
    <mergeCell ref="J229:K229"/>
    <mergeCell ref="B235:C235"/>
    <mergeCell ref="D235:E235"/>
    <mergeCell ref="F235:G235"/>
    <mergeCell ref="H235:I235"/>
    <mergeCell ref="J235:K235"/>
    <mergeCell ref="B236:C236"/>
    <mergeCell ref="D236:E236"/>
    <mergeCell ref="F236:G236"/>
    <mergeCell ref="H236:I236"/>
    <mergeCell ref="J236:K236"/>
    <mergeCell ref="B232:C232"/>
    <mergeCell ref="D232:E232"/>
    <mergeCell ref="F232:G232"/>
    <mergeCell ref="H232:I232"/>
    <mergeCell ref="J232:K232"/>
    <mergeCell ref="B234:C234"/>
    <mergeCell ref="D234:E234"/>
    <mergeCell ref="F234:G234"/>
    <mergeCell ref="H234:I234"/>
    <mergeCell ref="J234:K234"/>
    <mergeCell ref="B241:C241"/>
    <mergeCell ref="D241:E241"/>
    <mergeCell ref="F241:G241"/>
    <mergeCell ref="B245:K245"/>
    <mergeCell ref="B247:K247"/>
    <mergeCell ref="B249:K249"/>
    <mergeCell ref="B239:C239"/>
    <mergeCell ref="D239:E239"/>
    <mergeCell ref="F239:G239"/>
    <mergeCell ref="H239:I239"/>
    <mergeCell ref="J239:K239"/>
    <mergeCell ref="B240:C240"/>
    <mergeCell ref="D240:E240"/>
    <mergeCell ref="F240:G240"/>
    <mergeCell ref="B237:C237"/>
    <mergeCell ref="D237:E237"/>
    <mergeCell ref="F237:G237"/>
    <mergeCell ref="H237:I237"/>
    <mergeCell ref="J237:K237"/>
    <mergeCell ref="B238:C238"/>
    <mergeCell ref="D238:E238"/>
    <mergeCell ref="F238:G238"/>
    <mergeCell ref="H238:I238"/>
    <mergeCell ref="J238:K238"/>
    <mergeCell ref="B258:C258"/>
    <mergeCell ref="D258:E258"/>
    <mergeCell ref="F258:G258"/>
    <mergeCell ref="H258:I258"/>
    <mergeCell ref="J258:K258"/>
    <mergeCell ref="B259:C259"/>
    <mergeCell ref="D259:E259"/>
    <mergeCell ref="F259:G259"/>
    <mergeCell ref="H259:I259"/>
    <mergeCell ref="J259:K259"/>
    <mergeCell ref="B250:K250"/>
    <mergeCell ref="B251:K251"/>
    <mergeCell ref="B253:K253"/>
    <mergeCell ref="B254:K254"/>
    <mergeCell ref="B257:C257"/>
    <mergeCell ref="D257:E257"/>
    <mergeCell ref="F257:G257"/>
    <mergeCell ref="H257:I257"/>
    <mergeCell ref="J257:K257"/>
    <mergeCell ref="B262:C262"/>
    <mergeCell ref="D262:E262"/>
    <mergeCell ref="F262:G262"/>
    <mergeCell ref="H262:I262"/>
    <mergeCell ref="J262:K262"/>
    <mergeCell ref="B264:C264"/>
    <mergeCell ref="D264:E264"/>
    <mergeCell ref="F264:G264"/>
    <mergeCell ref="H264:I264"/>
    <mergeCell ref="J264:K264"/>
    <mergeCell ref="B260:C260"/>
    <mergeCell ref="D260:E260"/>
    <mergeCell ref="F260:G260"/>
    <mergeCell ref="H260:I260"/>
    <mergeCell ref="J260:K260"/>
    <mergeCell ref="B261:C261"/>
    <mergeCell ref="D261:E261"/>
    <mergeCell ref="F261:G261"/>
    <mergeCell ref="H261:I261"/>
    <mergeCell ref="J261:K261"/>
    <mergeCell ref="B267:C267"/>
    <mergeCell ref="D267:E267"/>
    <mergeCell ref="F267:G267"/>
    <mergeCell ref="H267:I267"/>
    <mergeCell ref="J267:K267"/>
    <mergeCell ref="B268:C268"/>
    <mergeCell ref="D268:E268"/>
    <mergeCell ref="F268:G268"/>
    <mergeCell ref="H268:I268"/>
    <mergeCell ref="J268:K268"/>
    <mergeCell ref="B265:C265"/>
    <mergeCell ref="D265:E265"/>
    <mergeCell ref="F265:G265"/>
    <mergeCell ref="H265:I265"/>
    <mergeCell ref="J265:K265"/>
    <mergeCell ref="B266:C266"/>
    <mergeCell ref="D266:E266"/>
    <mergeCell ref="F266:G266"/>
    <mergeCell ref="H266:I266"/>
    <mergeCell ref="J266:K266"/>
    <mergeCell ref="B271:C271"/>
    <mergeCell ref="D271:E271"/>
    <mergeCell ref="F271:G271"/>
    <mergeCell ref="B269:C269"/>
    <mergeCell ref="D269:E269"/>
    <mergeCell ref="F269:G269"/>
    <mergeCell ref="H269:I269"/>
    <mergeCell ref="J269:K269"/>
    <mergeCell ref="B270:C270"/>
    <mergeCell ref="D270:E270"/>
    <mergeCell ref="F270:G270"/>
    <mergeCell ref="B344:K344"/>
    <mergeCell ref="B374:K374"/>
    <mergeCell ref="B404:K404"/>
    <mergeCell ref="B280:K280"/>
    <mergeCell ref="B282:K282"/>
    <mergeCell ref="B281:K281"/>
    <mergeCell ref="B290:K290"/>
    <mergeCell ref="B293:C293"/>
    <mergeCell ref="D293:E293"/>
    <mergeCell ref="F293:G293"/>
    <mergeCell ref="H293:I293"/>
    <mergeCell ref="J293:K293"/>
    <mergeCell ref="B294:C294"/>
    <mergeCell ref="D294:E294"/>
    <mergeCell ref="F294:G294"/>
    <mergeCell ref="H294:I294"/>
    <mergeCell ref="J294:K294"/>
    <mergeCell ref="B285:K285"/>
    <mergeCell ref="B286:K286"/>
    <mergeCell ref="B288:K288"/>
    <mergeCell ref="B289:K289"/>
    <mergeCell ref="B292:C292"/>
    <mergeCell ref="D292:E292"/>
    <mergeCell ref="B284:K284"/>
    <mergeCell ref="F292:G292"/>
    <mergeCell ref="H292:I292"/>
    <mergeCell ref="J292:K292"/>
    <mergeCell ref="B297:C297"/>
    <mergeCell ref="D297:E297"/>
    <mergeCell ref="F297:G297"/>
    <mergeCell ref="H297:I297"/>
    <mergeCell ref="J297:K297"/>
    <mergeCell ref="B299:C299"/>
    <mergeCell ref="D299:E299"/>
    <mergeCell ref="F299:G299"/>
    <mergeCell ref="H299:I299"/>
    <mergeCell ref="J299:K299"/>
    <mergeCell ref="B295:C295"/>
    <mergeCell ref="D295:E295"/>
    <mergeCell ref="F295:G295"/>
    <mergeCell ref="H295:I295"/>
    <mergeCell ref="J295:K295"/>
    <mergeCell ref="B296:C296"/>
    <mergeCell ref="D296:E296"/>
    <mergeCell ref="F296:G296"/>
    <mergeCell ref="H296:I296"/>
    <mergeCell ref="J296:K296"/>
    <mergeCell ref="B302:C302"/>
    <mergeCell ref="D302:E302"/>
    <mergeCell ref="F302:G302"/>
    <mergeCell ref="H302:I302"/>
    <mergeCell ref="J302:K302"/>
    <mergeCell ref="B303:C303"/>
    <mergeCell ref="D303:E303"/>
    <mergeCell ref="F303:G303"/>
    <mergeCell ref="H303:I303"/>
    <mergeCell ref="J303:K303"/>
    <mergeCell ref="B300:C300"/>
    <mergeCell ref="D300:E300"/>
    <mergeCell ref="F300:G300"/>
    <mergeCell ref="H300:I300"/>
    <mergeCell ref="J300:K300"/>
    <mergeCell ref="B301:C301"/>
    <mergeCell ref="D301:E301"/>
    <mergeCell ref="F301:G301"/>
    <mergeCell ref="H301:I301"/>
    <mergeCell ref="J301:K301"/>
    <mergeCell ref="B304:C304"/>
    <mergeCell ref="D304:E304"/>
    <mergeCell ref="F304:G304"/>
    <mergeCell ref="H304:I304"/>
    <mergeCell ref="J304:K304"/>
    <mergeCell ref="B305:C305"/>
    <mergeCell ref="D305:E305"/>
    <mergeCell ref="F305:G305"/>
    <mergeCell ref="B322:C322"/>
    <mergeCell ref="D322:E322"/>
    <mergeCell ref="F322:G322"/>
    <mergeCell ref="H322:I322"/>
    <mergeCell ref="J322:K322"/>
    <mergeCell ref="B306:C306"/>
    <mergeCell ref="D306:E306"/>
    <mergeCell ref="F306:G306"/>
    <mergeCell ref="B310:K310"/>
    <mergeCell ref="B315:K315"/>
    <mergeCell ref="B318:K318"/>
    <mergeCell ref="B319:K319"/>
    <mergeCell ref="B314:K314"/>
    <mergeCell ref="B311:K311"/>
    <mergeCell ref="F323:G323"/>
    <mergeCell ref="H323:I323"/>
    <mergeCell ref="J323:K323"/>
    <mergeCell ref="B324:C324"/>
    <mergeCell ref="D324:E324"/>
    <mergeCell ref="F324:G324"/>
    <mergeCell ref="H324:I324"/>
    <mergeCell ref="J324:K324"/>
    <mergeCell ref="B325:C325"/>
    <mergeCell ref="D325:E325"/>
    <mergeCell ref="F325:G325"/>
    <mergeCell ref="H325:I325"/>
    <mergeCell ref="J325:K325"/>
    <mergeCell ref="B336:C336"/>
    <mergeCell ref="D336:E336"/>
    <mergeCell ref="F336:G336"/>
    <mergeCell ref="H329:I329"/>
    <mergeCell ref="J329:K329"/>
    <mergeCell ref="B327:C327"/>
    <mergeCell ref="D327:E327"/>
    <mergeCell ref="F327:G327"/>
    <mergeCell ref="H327:I327"/>
    <mergeCell ref="J327:K327"/>
    <mergeCell ref="B342:K342"/>
    <mergeCell ref="B346:K346"/>
    <mergeCell ref="B349:K349"/>
    <mergeCell ref="B350:K350"/>
    <mergeCell ref="B330:C330"/>
    <mergeCell ref="D330:E330"/>
    <mergeCell ref="F330:G330"/>
    <mergeCell ref="H330:I330"/>
    <mergeCell ref="J330:K330"/>
    <mergeCell ref="B331:C331"/>
    <mergeCell ref="D331:E331"/>
    <mergeCell ref="F331:G331"/>
    <mergeCell ref="H331:I331"/>
    <mergeCell ref="J331:K331"/>
    <mergeCell ref="H332:I332"/>
    <mergeCell ref="J332:K332"/>
    <mergeCell ref="H333:I333"/>
    <mergeCell ref="J333:K333"/>
    <mergeCell ref="B334:C334"/>
    <mergeCell ref="D334:E334"/>
    <mergeCell ref="F334:G334"/>
    <mergeCell ref="B340:K340"/>
    <mergeCell ref="B341:K341"/>
    <mergeCell ref="B332:C332"/>
    <mergeCell ref="B353:C353"/>
    <mergeCell ref="D353:E353"/>
    <mergeCell ref="F353:G353"/>
    <mergeCell ref="H353:I353"/>
    <mergeCell ref="J353:K353"/>
    <mergeCell ref="B354:C354"/>
    <mergeCell ref="D354:E354"/>
    <mergeCell ref="F354:G354"/>
    <mergeCell ref="H354:I354"/>
    <mergeCell ref="J354:K354"/>
    <mergeCell ref="B352:C352"/>
    <mergeCell ref="D352:E352"/>
    <mergeCell ref="F352:G352"/>
    <mergeCell ref="H352:I352"/>
    <mergeCell ref="J352:K352"/>
    <mergeCell ref="B345:K345"/>
    <mergeCell ref="B348:K348"/>
    <mergeCell ref="B359:C359"/>
    <mergeCell ref="D359:E359"/>
    <mergeCell ref="F359:G359"/>
    <mergeCell ref="H359:I359"/>
    <mergeCell ref="J359:K359"/>
    <mergeCell ref="B355:C355"/>
    <mergeCell ref="D355:E355"/>
    <mergeCell ref="F355:G355"/>
    <mergeCell ref="H355:I355"/>
    <mergeCell ref="J355:K355"/>
    <mergeCell ref="B357:C357"/>
    <mergeCell ref="D357:E357"/>
    <mergeCell ref="F357:G357"/>
    <mergeCell ref="H357:I357"/>
    <mergeCell ref="J357:K357"/>
    <mergeCell ref="B356:C356"/>
    <mergeCell ref="D356:E356"/>
    <mergeCell ref="F356:G356"/>
    <mergeCell ref="H356:I356"/>
    <mergeCell ref="J356:K356"/>
    <mergeCell ref="B364:C364"/>
    <mergeCell ref="D364:E364"/>
    <mergeCell ref="F364:G364"/>
    <mergeCell ref="B370:K370"/>
    <mergeCell ref="B371:K371"/>
    <mergeCell ref="B362:C362"/>
    <mergeCell ref="D362:E362"/>
    <mergeCell ref="F362:G362"/>
    <mergeCell ref="H362:I362"/>
    <mergeCell ref="J362:K362"/>
    <mergeCell ref="B363:C363"/>
    <mergeCell ref="D363:E363"/>
    <mergeCell ref="F363:G363"/>
    <mergeCell ref="B360:C360"/>
    <mergeCell ref="D360:E360"/>
    <mergeCell ref="F360:G360"/>
    <mergeCell ref="H360:I360"/>
    <mergeCell ref="J360:K360"/>
    <mergeCell ref="B361:C361"/>
    <mergeCell ref="D361:E361"/>
    <mergeCell ref="F361:G361"/>
    <mergeCell ref="H361:I361"/>
    <mergeCell ref="J361:K361"/>
    <mergeCell ref="H363:I363"/>
    <mergeCell ref="J363:K363"/>
    <mergeCell ref="H364:I364"/>
    <mergeCell ref="J364:K364"/>
    <mergeCell ref="B365:C365"/>
    <mergeCell ref="D365:E365"/>
    <mergeCell ref="F365:G365"/>
    <mergeCell ref="B366:C366"/>
    <mergeCell ref="B383:C383"/>
    <mergeCell ref="D383:E383"/>
    <mergeCell ref="F383:G383"/>
    <mergeCell ref="H383:I383"/>
    <mergeCell ref="J383:K383"/>
    <mergeCell ref="B384:C384"/>
    <mergeCell ref="D384:E384"/>
    <mergeCell ref="F384:G384"/>
    <mergeCell ref="H384:I384"/>
    <mergeCell ref="J384:K384"/>
    <mergeCell ref="B382:C382"/>
    <mergeCell ref="D382:E382"/>
    <mergeCell ref="F382:G382"/>
    <mergeCell ref="H382:I382"/>
    <mergeCell ref="J382:K382"/>
    <mergeCell ref="B375:K375"/>
    <mergeCell ref="B378:K378"/>
    <mergeCell ref="D366:E366"/>
    <mergeCell ref="F366:G366"/>
    <mergeCell ref="B372:K372"/>
    <mergeCell ref="B376:K376"/>
    <mergeCell ref="B379:K379"/>
    <mergeCell ref="B380:K380"/>
    <mergeCell ref="B390:C390"/>
    <mergeCell ref="D390:E390"/>
    <mergeCell ref="F390:G390"/>
    <mergeCell ref="H390:I390"/>
    <mergeCell ref="J390:K390"/>
    <mergeCell ref="B391:C391"/>
    <mergeCell ref="D391:E391"/>
    <mergeCell ref="F391:G391"/>
    <mergeCell ref="H391:I391"/>
    <mergeCell ref="J391:K391"/>
    <mergeCell ref="B389:C389"/>
    <mergeCell ref="D389:E389"/>
    <mergeCell ref="F389:G389"/>
    <mergeCell ref="H389:I389"/>
    <mergeCell ref="J389:K389"/>
    <mergeCell ref="B385:C385"/>
    <mergeCell ref="D385:E385"/>
    <mergeCell ref="F385:G385"/>
    <mergeCell ref="H385:I385"/>
    <mergeCell ref="J385:K385"/>
    <mergeCell ref="B387:C387"/>
    <mergeCell ref="D387:E387"/>
    <mergeCell ref="F387:G387"/>
    <mergeCell ref="H387:I387"/>
    <mergeCell ref="J387:K387"/>
    <mergeCell ref="F386:G386"/>
    <mergeCell ref="H386:I386"/>
    <mergeCell ref="J386:K386"/>
    <mergeCell ref="B386:C386"/>
    <mergeCell ref="D386:E386"/>
    <mergeCell ref="B392:C392"/>
    <mergeCell ref="D392:E392"/>
    <mergeCell ref="F392:G392"/>
    <mergeCell ref="H392:I392"/>
    <mergeCell ref="J392:K392"/>
    <mergeCell ref="B393:C393"/>
    <mergeCell ref="D393:E393"/>
    <mergeCell ref="F393:G393"/>
    <mergeCell ref="B396:C396"/>
    <mergeCell ref="D396:E396"/>
    <mergeCell ref="F396:G396"/>
    <mergeCell ref="B402:K402"/>
    <mergeCell ref="J394:K394"/>
    <mergeCell ref="B395:C395"/>
    <mergeCell ref="D395:E395"/>
    <mergeCell ref="F395:G395"/>
    <mergeCell ref="H393:I393"/>
    <mergeCell ref="J393:K393"/>
    <mergeCell ref="H394:I394"/>
    <mergeCell ref="B413:C413"/>
    <mergeCell ref="D413:E413"/>
    <mergeCell ref="F413:G413"/>
    <mergeCell ref="H413:I413"/>
    <mergeCell ref="J413:K413"/>
    <mergeCell ref="B405:K405"/>
    <mergeCell ref="B408:K408"/>
    <mergeCell ref="B406:K406"/>
    <mergeCell ref="B409:K409"/>
    <mergeCell ref="B410:K410"/>
    <mergeCell ref="B394:C394"/>
    <mergeCell ref="D394:E394"/>
    <mergeCell ref="F394:G394"/>
    <mergeCell ref="B400:K400"/>
    <mergeCell ref="B401:K401"/>
    <mergeCell ref="B414:C414"/>
    <mergeCell ref="D414:E414"/>
    <mergeCell ref="F414:G414"/>
    <mergeCell ref="H414:I414"/>
    <mergeCell ref="J414:K414"/>
    <mergeCell ref="B412:C412"/>
    <mergeCell ref="D412:E412"/>
    <mergeCell ref="F412:G412"/>
    <mergeCell ref="H412:I412"/>
    <mergeCell ref="J412:K412"/>
    <mergeCell ref="B419:C419"/>
    <mergeCell ref="D419:E419"/>
    <mergeCell ref="F419:G419"/>
    <mergeCell ref="H419:I419"/>
    <mergeCell ref="J419:K419"/>
    <mergeCell ref="B415:C415"/>
    <mergeCell ref="D415:E415"/>
    <mergeCell ref="F415:G415"/>
    <mergeCell ref="H415:I415"/>
    <mergeCell ref="J415:K415"/>
    <mergeCell ref="B417:C417"/>
    <mergeCell ref="D417:E417"/>
    <mergeCell ref="F417:G417"/>
    <mergeCell ref="H417:I417"/>
    <mergeCell ref="J417:K417"/>
    <mergeCell ref="B416:C416"/>
    <mergeCell ref="D416:E416"/>
    <mergeCell ref="F416:G416"/>
    <mergeCell ref="H416:I416"/>
    <mergeCell ref="J416:K416"/>
    <mergeCell ref="F422:G422"/>
    <mergeCell ref="H422:I422"/>
    <mergeCell ref="J422:K422"/>
    <mergeCell ref="B423:C423"/>
    <mergeCell ref="D423:E423"/>
    <mergeCell ref="F423:G423"/>
    <mergeCell ref="B426:C426"/>
    <mergeCell ref="D426:E426"/>
    <mergeCell ref="F426:G426"/>
    <mergeCell ref="H423:I423"/>
    <mergeCell ref="J423:K423"/>
    <mergeCell ref="H424:I424"/>
    <mergeCell ref="J424:K424"/>
    <mergeCell ref="B425:C425"/>
    <mergeCell ref="D425:E425"/>
    <mergeCell ref="F425:G425"/>
    <mergeCell ref="B424:C424"/>
    <mergeCell ref="D424:E424"/>
    <mergeCell ref="F424:G424"/>
    <mergeCell ref="D2:H2"/>
    <mergeCell ref="B335:C335"/>
    <mergeCell ref="D335:E335"/>
    <mergeCell ref="F335:G335"/>
    <mergeCell ref="B312:K312"/>
    <mergeCell ref="B316:K316"/>
    <mergeCell ref="B320:K320"/>
    <mergeCell ref="B326:C326"/>
    <mergeCell ref="D326:E326"/>
    <mergeCell ref="F326:G326"/>
    <mergeCell ref="H326:I326"/>
    <mergeCell ref="J326:K326"/>
    <mergeCell ref="H334:I334"/>
    <mergeCell ref="J334:K334"/>
    <mergeCell ref="B329:C329"/>
    <mergeCell ref="D329:E329"/>
    <mergeCell ref="F329:G329"/>
    <mergeCell ref="D332:E332"/>
    <mergeCell ref="F332:G332"/>
    <mergeCell ref="B333:C333"/>
    <mergeCell ref="D333:E333"/>
    <mergeCell ref="F333:G333"/>
    <mergeCell ref="B323:C323"/>
    <mergeCell ref="D323:E323"/>
    <mergeCell ref="B429:K429"/>
    <mergeCell ref="B430:K430"/>
    <mergeCell ref="B135:K135"/>
    <mergeCell ref="B165:K165"/>
    <mergeCell ref="B195:K195"/>
    <mergeCell ref="B225:K225"/>
    <mergeCell ref="B255:K255"/>
    <mergeCell ref="B53:K56"/>
    <mergeCell ref="B109:K112"/>
    <mergeCell ref="B95:K98"/>
    <mergeCell ref="B81:K84"/>
    <mergeCell ref="B67:K70"/>
    <mergeCell ref="B420:C420"/>
    <mergeCell ref="D420:E420"/>
    <mergeCell ref="F420:G420"/>
    <mergeCell ref="H420:I420"/>
    <mergeCell ref="J420:K420"/>
    <mergeCell ref="B421:C421"/>
    <mergeCell ref="D421:E421"/>
    <mergeCell ref="F421:G421"/>
    <mergeCell ref="H421:I421"/>
    <mergeCell ref="J421:K421"/>
    <mergeCell ref="B422:C422"/>
    <mergeCell ref="D422:E422"/>
  </mergeCells>
  <dataValidations count="7">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100-000000000000}">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100-000001000000}">
      <formula1>150</formula1>
    </dataValidation>
    <dataValidation type="textLength" operator="lessThanOrEqual" showInputMessage="1" showErrorMessage="1" errorTitle="Cell limited to 500 characters" error="This cell is limited to 500 characters including spaces." sqref="B127 B131 B187 B161 B157 B135 B286 B217 B191 B247 B221 B251 B290 B376 B282:K282 B380 B316 B320 B312:K312 B346 B350 B342:K342 B310:K310 B340:K340 B372:K372 B370:K370 B185 B255 B225 B195 B165 B125:K125 B155:K155 B215:K215 B245:K245 B280:K280 B406 B410 B402:K402 B400:K400" xr:uid="{00000000-0002-0000-0100-000002000000}">
      <formula1>500</formula1>
    </dataValidation>
    <dataValidation type="textLength" operator="lessThanOrEqual" allowBlank="1" showInputMessage="1" showErrorMessage="1" errorTitle="Cell limited to 150 characters" error=" This cell is limited to 150 characters including spaces." sqref="B138:K138 B140:K140 B142:K142 B198:K198 B200:K200 B202:K202 B168:K168 B170:K170 B172:K172 B228:K228 B230:K230 B232:K232 B258:K258 B260:K260 B262:K262 B295:K295 B293:K293 B297:K297 B325:K325 B355:K355 B323:K323 B327:K327 B353:K353 B357:K357 B385:K385 B383:K383 B387:K387 B415:K415 B413:K413 B417:K417" xr:uid="{00000000-0002-0000-0100-000003000000}">
      <formula1>150</formula1>
    </dataValidation>
    <dataValidation type="list" allowBlank="1" showInputMessage="1" showErrorMessage="1" sqref="B129:K129 B378:K378 B348:K348 B344:K344 B318:K318 B314:K314 B193:K193 B374:K374 B223:K223 B288:K288 B284:K284 B253:K253 B219:K219 B189:K189 B159:K159 B249:K249 B163:K163 B133:K133 B408:K408 B404:K404" xr:uid="{00000000-0002-0000-0100-000004000000}">
      <formula1>$S$124:$S$128</formula1>
    </dataValidation>
    <dataValidation type="textLength" operator="lessThanOrEqual" allowBlank="1" showInputMessage="1" showErrorMessage="1" errorTitle="Cell limited to 2000 characters " error="This cell is limited to 2000 characters including spaces." sqref="B430:K430" xr:uid="{00000000-0002-0000-0100-000006000000}">
      <formula1>2000</formula1>
    </dataValidation>
    <dataValidation type="textLength" operator="lessThan" showInputMessage="1" showErrorMessage="1" errorTitle="Limited to 150 characters" error="This cell is limited to 150 characters including spaces." sqref="B61:C61" xr:uid="{00000000-0002-0000-0100-000007000000}">
      <formula1>150</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40"/>
  <sheetViews>
    <sheetView showGridLines="0" zoomScaleNormal="100" workbookViewId="0">
      <selection activeCell="M13" sqref="M13"/>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73</v>
      </c>
      <c r="C2" s="48"/>
      <c r="D2" s="147" t="str">
        <f>'Project Overview '!D13:H13</f>
        <v>[Research Program 2 Name]</v>
      </c>
      <c r="E2" s="147"/>
      <c r="F2" s="147"/>
      <c r="G2" s="147"/>
      <c r="H2" s="147"/>
      <c r="I2" s="48"/>
      <c r="J2" s="48"/>
      <c r="K2" s="69"/>
    </row>
    <row r="3" spans="2:20" ht="15.75" thickBot="1" x14ac:dyDescent="0.3"/>
    <row r="4" spans="2:20" ht="15.75" thickBot="1" x14ac:dyDescent="0.3">
      <c r="B4" s="74" t="str">
        <f>CONCATENATE("Total Inputs - ",B2)</f>
        <v>Total Inputs - Research Program 2</v>
      </c>
      <c r="C4" s="71"/>
      <c r="D4" s="71" t="str">
        <f>D2</f>
        <v>[Research Program 2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2</v>
      </c>
      <c r="C12" s="71"/>
      <c r="D12" s="71" t="str">
        <f>D2</f>
        <v>[Research Program 2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90</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91</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92</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93</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94</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2</v>
      </c>
      <c r="C49" s="71"/>
      <c r="D49" s="71" t="str">
        <f>D2</f>
        <v>[Research Program 2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95</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96</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97</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98</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99</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2</v>
      </c>
      <c r="C121" s="71"/>
      <c r="D121" s="71" t="str">
        <f>D2</f>
        <v>[Research Program 2 Name]</v>
      </c>
      <c r="E121" s="71"/>
      <c r="F121" s="71"/>
      <c r="G121" s="71"/>
      <c r="H121" s="71"/>
      <c r="I121" s="71"/>
      <c r="J121" s="71"/>
      <c r="K121" s="72"/>
      <c r="S121" s="81" t="s">
        <v>59</v>
      </c>
      <c r="T121" s="81"/>
    </row>
    <row r="122" spans="2:20" ht="15.75" outlineLevel="1" thickBot="1" x14ac:dyDescent="0.3"/>
    <row r="123" spans="2:20" ht="15.75" outlineLevel="1" thickBot="1" x14ac:dyDescent="0.3">
      <c r="B123" s="82" t="s">
        <v>100</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101</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102</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103</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104</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196</v>
      </c>
      <c r="C273" s="163"/>
      <c r="D273" s="162" t="s">
        <v>197</v>
      </c>
      <c r="E273" s="163"/>
      <c r="F273" s="162" t="s">
        <v>198</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2</v>
      </c>
      <c r="C276" s="71"/>
      <c r="D276" s="71" t="str">
        <f>D2</f>
        <v>[Research Program 2 Name]</v>
      </c>
      <c r="E276" s="71"/>
      <c r="F276" s="71"/>
      <c r="G276" s="71"/>
      <c r="H276" s="71"/>
      <c r="I276" s="71"/>
      <c r="J276" s="71"/>
      <c r="K276" s="72"/>
    </row>
    <row r="277" spans="2:20" ht="15.75" outlineLevel="1" thickBot="1" x14ac:dyDescent="0.3"/>
    <row r="278" spans="2:20" ht="15.75" outlineLevel="1" thickBot="1" x14ac:dyDescent="0.3">
      <c r="B278" s="82" t="s">
        <v>105</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54</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106</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107</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108</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211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109</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2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ojtHm4p7YYtlFeAmMa4xb9yLM0+YKeK/T7+gJHrZNb31C+nTh5h0i5bGDvIFtmpMVcEbYUg6uGcoTTNkqPpWTQ==" saltValue="Q/WzBbY0rAHp3tZNe8YMzw==" spinCount="100000" sheet="1" objects="1" scenarios="1" formatRows="0"/>
  <mergeCells count="869">
    <mergeCell ref="B53:K56"/>
    <mergeCell ref="D2:H2"/>
    <mergeCell ref="B16:K19"/>
    <mergeCell ref="B23:K26"/>
    <mergeCell ref="B30:K33"/>
    <mergeCell ref="B37:K40"/>
    <mergeCell ref="B44:K47"/>
    <mergeCell ref="B63:C63"/>
    <mergeCell ref="D63:E63"/>
    <mergeCell ref="F63:G63"/>
    <mergeCell ref="H63:I63"/>
    <mergeCell ref="J63:K63"/>
    <mergeCell ref="B58:K58"/>
    <mergeCell ref="B60:C60"/>
    <mergeCell ref="D60:E60"/>
    <mergeCell ref="F60:G60"/>
    <mergeCell ref="H60:I60"/>
    <mergeCell ref="J60:K60"/>
    <mergeCell ref="B67:K70"/>
    <mergeCell ref="B61:C61"/>
    <mergeCell ref="D61:E61"/>
    <mergeCell ref="F61:G61"/>
    <mergeCell ref="H61:I61"/>
    <mergeCell ref="J61:K61"/>
    <mergeCell ref="B62:C62"/>
    <mergeCell ref="D62:E62"/>
    <mergeCell ref="F62:G62"/>
    <mergeCell ref="H62:I62"/>
    <mergeCell ref="J62:K62"/>
    <mergeCell ref="D75:E75"/>
    <mergeCell ref="F75:G75"/>
    <mergeCell ref="H75:I75"/>
    <mergeCell ref="J75:K75"/>
    <mergeCell ref="B76:C76"/>
    <mergeCell ref="D76:E76"/>
    <mergeCell ref="F76:G76"/>
    <mergeCell ref="H76:I76"/>
    <mergeCell ref="J76:K76"/>
    <mergeCell ref="B72:K72"/>
    <mergeCell ref="B74:C74"/>
    <mergeCell ref="D74:E74"/>
    <mergeCell ref="F74:G74"/>
    <mergeCell ref="H74:I74"/>
    <mergeCell ref="J74:K74"/>
    <mergeCell ref="B91:C91"/>
    <mergeCell ref="D91:E91"/>
    <mergeCell ref="F91:G91"/>
    <mergeCell ref="H91:I91"/>
    <mergeCell ref="J91:K91"/>
    <mergeCell ref="B86:K86"/>
    <mergeCell ref="B88:C88"/>
    <mergeCell ref="D88:E88"/>
    <mergeCell ref="F88:G88"/>
    <mergeCell ref="H88:I88"/>
    <mergeCell ref="J88:K88"/>
    <mergeCell ref="B77:C77"/>
    <mergeCell ref="D77:E77"/>
    <mergeCell ref="F77:G77"/>
    <mergeCell ref="H77:I77"/>
    <mergeCell ref="J77:K77"/>
    <mergeCell ref="B81:K84"/>
    <mergeCell ref="B75:C75"/>
    <mergeCell ref="B95:K98"/>
    <mergeCell ref="B89:C89"/>
    <mergeCell ref="D89:E89"/>
    <mergeCell ref="F89:G89"/>
    <mergeCell ref="H89:I89"/>
    <mergeCell ref="J89:K89"/>
    <mergeCell ref="B90:C90"/>
    <mergeCell ref="D90:E90"/>
    <mergeCell ref="F90:G90"/>
    <mergeCell ref="H90:I90"/>
    <mergeCell ref="J90:K90"/>
    <mergeCell ref="B105:C105"/>
    <mergeCell ref="D105:E105"/>
    <mergeCell ref="F105:G105"/>
    <mergeCell ref="H105:I105"/>
    <mergeCell ref="J105:K105"/>
    <mergeCell ref="B109:K112"/>
    <mergeCell ref="B103:C103"/>
    <mergeCell ref="D103:E103"/>
    <mergeCell ref="F103:G103"/>
    <mergeCell ref="H103:I103"/>
    <mergeCell ref="J103:K103"/>
    <mergeCell ref="B104:C104"/>
    <mergeCell ref="D104:E104"/>
    <mergeCell ref="F104:G104"/>
    <mergeCell ref="H104:I104"/>
    <mergeCell ref="J104:K104"/>
    <mergeCell ref="B100:K100"/>
    <mergeCell ref="B102:C102"/>
    <mergeCell ref="D102:E102"/>
    <mergeCell ref="F102:G102"/>
    <mergeCell ref="H102:I102"/>
    <mergeCell ref="J102:K102"/>
    <mergeCell ref="B119:C119"/>
    <mergeCell ref="D119:E119"/>
    <mergeCell ref="F119:G119"/>
    <mergeCell ref="H119:I119"/>
    <mergeCell ref="J119:K119"/>
    <mergeCell ref="B117:C117"/>
    <mergeCell ref="D117:E117"/>
    <mergeCell ref="F117:G117"/>
    <mergeCell ref="H117:I117"/>
    <mergeCell ref="J117:K117"/>
    <mergeCell ref="B118:C118"/>
    <mergeCell ref="D118:E118"/>
    <mergeCell ref="F118:G118"/>
    <mergeCell ref="H118:I118"/>
    <mergeCell ref="J118:K118"/>
    <mergeCell ref="B114:K114"/>
    <mergeCell ref="B116:C116"/>
    <mergeCell ref="D116:E116"/>
    <mergeCell ref="J142:K142"/>
    <mergeCell ref="F116:G116"/>
    <mergeCell ref="H116:I116"/>
    <mergeCell ref="J116:K116"/>
    <mergeCell ref="B129:K129"/>
    <mergeCell ref="B130:K130"/>
    <mergeCell ref="B133:K133"/>
    <mergeCell ref="B125:K125"/>
    <mergeCell ref="B127:K127"/>
    <mergeCell ref="B131:K131"/>
    <mergeCell ref="B135:K135"/>
    <mergeCell ref="B138:C138"/>
    <mergeCell ref="D138:E138"/>
    <mergeCell ref="F138:G138"/>
    <mergeCell ref="H138:I138"/>
    <mergeCell ref="J138:K138"/>
    <mergeCell ref="B134:K134"/>
    <mergeCell ref="J137:K137"/>
    <mergeCell ref="B147:C147"/>
    <mergeCell ref="D147:E147"/>
    <mergeCell ref="F147:G147"/>
    <mergeCell ref="H147:I147"/>
    <mergeCell ref="J147:K147"/>
    <mergeCell ref="B139:C139"/>
    <mergeCell ref="D139:E139"/>
    <mergeCell ref="F139:G139"/>
    <mergeCell ref="H139:I139"/>
    <mergeCell ref="J139:K139"/>
    <mergeCell ref="B140:C140"/>
    <mergeCell ref="D140:E140"/>
    <mergeCell ref="F140:G140"/>
    <mergeCell ref="H140:I140"/>
    <mergeCell ref="J140:K140"/>
    <mergeCell ref="B141:C141"/>
    <mergeCell ref="D141:E141"/>
    <mergeCell ref="F141:G141"/>
    <mergeCell ref="H141:I141"/>
    <mergeCell ref="J141:K141"/>
    <mergeCell ref="B142:C142"/>
    <mergeCell ref="D142:E142"/>
    <mergeCell ref="F142:G142"/>
    <mergeCell ref="H142:I142"/>
    <mergeCell ref="B145:C145"/>
    <mergeCell ref="D145:E145"/>
    <mergeCell ref="F145:G145"/>
    <mergeCell ref="H145:I145"/>
    <mergeCell ref="J145:K145"/>
    <mergeCell ref="B146:C146"/>
    <mergeCell ref="D146:E146"/>
    <mergeCell ref="F146:G146"/>
    <mergeCell ref="H146:I146"/>
    <mergeCell ref="J146:K146"/>
    <mergeCell ref="H170:I170"/>
    <mergeCell ref="J170:K170"/>
    <mergeCell ref="B150:C150"/>
    <mergeCell ref="D150:E150"/>
    <mergeCell ref="F150:G150"/>
    <mergeCell ref="B148:C148"/>
    <mergeCell ref="D148:E148"/>
    <mergeCell ref="F148:G148"/>
    <mergeCell ref="H148:I148"/>
    <mergeCell ref="J148:K148"/>
    <mergeCell ref="B149:C149"/>
    <mergeCell ref="D149:E149"/>
    <mergeCell ref="F149:G149"/>
    <mergeCell ref="H149:I149"/>
    <mergeCell ref="J149:K149"/>
    <mergeCell ref="B160:K160"/>
    <mergeCell ref="B164:K164"/>
    <mergeCell ref="B161:K161"/>
    <mergeCell ref="B165:K165"/>
    <mergeCell ref="B151:C151"/>
    <mergeCell ref="D151:E151"/>
    <mergeCell ref="F151:G151"/>
    <mergeCell ref="B181:C181"/>
    <mergeCell ref="D181:E181"/>
    <mergeCell ref="F181:G181"/>
    <mergeCell ref="B185:K185"/>
    <mergeCell ref="B187:K187"/>
    <mergeCell ref="B171:C171"/>
    <mergeCell ref="D171:E171"/>
    <mergeCell ref="F171:G171"/>
    <mergeCell ref="H171:I171"/>
    <mergeCell ref="J171:K171"/>
    <mergeCell ref="B172:C172"/>
    <mergeCell ref="D172:E172"/>
    <mergeCell ref="F172:G172"/>
    <mergeCell ref="H172:I172"/>
    <mergeCell ref="J172:K172"/>
    <mergeCell ref="B175:C175"/>
    <mergeCell ref="D175:E175"/>
    <mergeCell ref="F175:G175"/>
    <mergeCell ref="H175:I175"/>
    <mergeCell ref="J175:K175"/>
    <mergeCell ref="B180:C180"/>
    <mergeCell ref="D180:E180"/>
    <mergeCell ref="F180:G180"/>
    <mergeCell ref="B178:C178"/>
    <mergeCell ref="D178:E178"/>
    <mergeCell ref="F178:G178"/>
    <mergeCell ref="H178:I178"/>
    <mergeCell ref="J178:K178"/>
    <mergeCell ref="B179:C179"/>
    <mergeCell ref="D179:E179"/>
    <mergeCell ref="F179:G179"/>
    <mergeCell ref="H179:I179"/>
    <mergeCell ref="J179:K179"/>
    <mergeCell ref="B176:C176"/>
    <mergeCell ref="D176:E176"/>
    <mergeCell ref="F176:G176"/>
    <mergeCell ref="H176:I176"/>
    <mergeCell ref="J176:K176"/>
    <mergeCell ref="B177:C177"/>
    <mergeCell ref="D177:E177"/>
    <mergeCell ref="F177:G177"/>
    <mergeCell ref="H177:I177"/>
    <mergeCell ref="J177:K177"/>
    <mergeCell ref="B207:C207"/>
    <mergeCell ref="D207:E207"/>
    <mergeCell ref="F207:G207"/>
    <mergeCell ref="H207:I207"/>
    <mergeCell ref="J207:K207"/>
    <mergeCell ref="B211:C211"/>
    <mergeCell ref="D211:E211"/>
    <mergeCell ref="F211:G211"/>
    <mergeCell ref="B199:C199"/>
    <mergeCell ref="D199:E199"/>
    <mergeCell ref="F199:G199"/>
    <mergeCell ref="H199:I199"/>
    <mergeCell ref="J199:K199"/>
    <mergeCell ref="B200:C200"/>
    <mergeCell ref="D200:E200"/>
    <mergeCell ref="F200:G200"/>
    <mergeCell ref="H200:I200"/>
    <mergeCell ref="J200:K200"/>
    <mergeCell ref="B201:C201"/>
    <mergeCell ref="D201:E201"/>
    <mergeCell ref="F201:G201"/>
    <mergeCell ref="H201:I201"/>
    <mergeCell ref="J201:K201"/>
    <mergeCell ref="B202:C202"/>
    <mergeCell ref="B205:C205"/>
    <mergeCell ref="D205:E205"/>
    <mergeCell ref="F205:G205"/>
    <mergeCell ref="H205:I205"/>
    <mergeCell ref="J205:K205"/>
    <mergeCell ref="B206:C206"/>
    <mergeCell ref="D206:E206"/>
    <mergeCell ref="F206:G206"/>
    <mergeCell ref="H206:I206"/>
    <mergeCell ref="J206:K206"/>
    <mergeCell ref="J230:K230"/>
    <mergeCell ref="B208:C208"/>
    <mergeCell ref="D208:E208"/>
    <mergeCell ref="F208:G208"/>
    <mergeCell ref="H208:I208"/>
    <mergeCell ref="J208:K208"/>
    <mergeCell ref="B209:C209"/>
    <mergeCell ref="D209:E209"/>
    <mergeCell ref="F209:G209"/>
    <mergeCell ref="H209:I209"/>
    <mergeCell ref="J209:K209"/>
    <mergeCell ref="B215:K215"/>
    <mergeCell ref="B217:K217"/>
    <mergeCell ref="B219:K219"/>
    <mergeCell ref="B220:K220"/>
    <mergeCell ref="B223:K223"/>
    <mergeCell ref="B224:K224"/>
    <mergeCell ref="B221:K221"/>
    <mergeCell ref="B210:C210"/>
    <mergeCell ref="D210:E210"/>
    <mergeCell ref="F210:G210"/>
    <mergeCell ref="B225:K225"/>
    <mergeCell ref="J227:K227"/>
    <mergeCell ref="B247:K247"/>
    <mergeCell ref="B231:C231"/>
    <mergeCell ref="D231:E231"/>
    <mergeCell ref="F231:G231"/>
    <mergeCell ref="H231:I231"/>
    <mergeCell ref="J231:K231"/>
    <mergeCell ref="B232:C232"/>
    <mergeCell ref="D232:E232"/>
    <mergeCell ref="F232:G232"/>
    <mergeCell ref="H232:I232"/>
    <mergeCell ref="J232:K232"/>
    <mergeCell ref="B235:C235"/>
    <mergeCell ref="D235:E235"/>
    <mergeCell ref="F235:G235"/>
    <mergeCell ref="H235:I235"/>
    <mergeCell ref="J235:K235"/>
    <mergeCell ref="B240:C240"/>
    <mergeCell ref="D240:E240"/>
    <mergeCell ref="F240:G240"/>
    <mergeCell ref="B238:C238"/>
    <mergeCell ref="B239:C239"/>
    <mergeCell ref="D239:E239"/>
    <mergeCell ref="F239:G239"/>
    <mergeCell ref="H239:I239"/>
    <mergeCell ref="J239:K239"/>
    <mergeCell ref="B241:C241"/>
    <mergeCell ref="D241:E241"/>
    <mergeCell ref="F241:G241"/>
    <mergeCell ref="B245:K245"/>
    <mergeCell ref="H236:I236"/>
    <mergeCell ref="J236:K236"/>
    <mergeCell ref="B237:C237"/>
    <mergeCell ref="D237:E237"/>
    <mergeCell ref="F237:G237"/>
    <mergeCell ref="H237:I237"/>
    <mergeCell ref="J237:K237"/>
    <mergeCell ref="D238:E238"/>
    <mergeCell ref="F238:G238"/>
    <mergeCell ref="H238:I238"/>
    <mergeCell ref="J238:K238"/>
    <mergeCell ref="B267:C267"/>
    <mergeCell ref="D267:E267"/>
    <mergeCell ref="F267:G267"/>
    <mergeCell ref="H267:I267"/>
    <mergeCell ref="J267:K267"/>
    <mergeCell ref="B259:C259"/>
    <mergeCell ref="D259:E259"/>
    <mergeCell ref="F259:G259"/>
    <mergeCell ref="H259:I259"/>
    <mergeCell ref="J259:K259"/>
    <mergeCell ref="B260:C260"/>
    <mergeCell ref="D260:E260"/>
    <mergeCell ref="F260:G260"/>
    <mergeCell ref="H260:I260"/>
    <mergeCell ref="J260:K260"/>
    <mergeCell ref="B261:C261"/>
    <mergeCell ref="D261:E261"/>
    <mergeCell ref="F261:G261"/>
    <mergeCell ref="H261:I261"/>
    <mergeCell ref="J261:K261"/>
    <mergeCell ref="B262:C262"/>
    <mergeCell ref="D262:E262"/>
    <mergeCell ref="F262:G262"/>
    <mergeCell ref="H262:I262"/>
    <mergeCell ref="B265:C265"/>
    <mergeCell ref="D265:E265"/>
    <mergeCell ref="F265:G265"/>
    <mergeCell ref="H265:I265"/>
    <mergeCell ref="J265:K265"/>
    <mergeCell ref="B266:C266"/>
    <mergeCell ref="D266:E266"/>
    <mergeCell ref="F266:G266"/>
    <mergeCell ref="H266:I266"/>
    <mergeCell ref="J266:K266"/>
    <mergeCell ref="B270:C270"/>
    <mergeCell ref="D270:E270"/>
    <mergeCell ref="F270:G270"/>
    <mergeCell ref="B281:K281"/>
    <mergeCell ref="B290:K290"/>
    <mergeCell ref="B285:K285"/>
    <mergeCell ref="B289:K289"/>
    <mergeCell ref="B293:C293"/>
    <mergeCell ref="B268:C268"/>
    <mergeCell ref="D268:E268"/>
    <mergeCell ref="F268:G268"/>
    <mergeCell ref="H268:I268"/>
    <mergeCell ref="J268:K268"/>
    <mergeCell ref="B269:C269"/>
    <mergeCell ref="D269:E269"/>
    <mergeCell ref="F269:G269"/>
    <mergeCell ref="B273:C273"/>
    <mergeCell ref="D273:E273"/>
    <mergeCell ref="F273:G273"/>
    <mergeCell ref="H269:I269"/>
    <mergeCell ref="J269:K269"/>
    <mergeCell ref="B271:C271"/>
    <mergeCell ref="B282:K282"/>
    <mergeCell ref="B286:K286"/>
    <mergeCell ref="B297:C297"/>
    <mergeCell ref="D297:E297"/>
    <mergeCell ref="F297:G297"/>
    <mergeCell ref="H297:I297"/>
    <mergeCell ref="J297:K297"/>
    <mergeCell ref="F293:G293"/>
    <mergeCell ref="H293:I293"/>
    <mergeCell ref="J293:K293"/>
    <mergeCell ref="B294:C294"/>
    <mergeCell ref="D294:E294"/>
    <mergeCell ref="F294:G294"/>
    <mergeCell ref="H294:I294"/>
    <mergeCell ref="J294:K294"/>
    <mergeCell ref="B302:C302"/>
    <mergeCell ref="D302:E302"/>
    <mergeCell ref="F302:G302"/>
    <mergeCell ref="H302:I302"/>
    <mergeCell ref="J302:K302"/>
    <mergeCell ref="B303:C303"/>
    <mergeCell ref="D303:E303"/>
    <mergeCell ref="F303:G303"/>
    <mergeCell ref="H303:I303"/>
    <mergeCell ref="J303:K303"/>
    <mergeCell ref="B300:C300"/>
    <mergeCell ref="D300:E300"/>
    <mergeCell ref="F300:G300"/>
    <mergeCell ref="H300:I300"/>
    <mergeCell ref="J300:K300"/>
    <mergeCell ref="B301:C301"/>
    <mergeCell ref="D301:E301"/>
    <mergeCell ref="F301:G301"/>
    <mergeCell ref="H301:I301"/>
    <mergeCell ref="J301:K301"/>
    <mergeCell ref="J325:K325"/>
    <mergeCell ref="B322:C322"/>
    <mergeCell ref="D322:E322"/>
    <mergeCell ref="F322:G322"/>
    <mergeCell ref="H322:I322"/>
    <mergeCell ref="J322:K322"/>
    <mergeCell ref="B323:C323"/>
    <mergeCell ref="D323:E323"/>
    <mergeCell ref="F323:G323"/>
    <mergeCell ref="H323:I323"/>
    <mergeCell ref="J323:K323"/>
    <mergeCell ref="H324:I324"/>
    <mergeCell ref="J324:K324"/>
    <mergeCell ref="B325:C325"/>
    <mergeCell ref="D325:E325"/>
    <mergeCell ref="F325:G325"/>
    <mergeCell ref="H325:I325"/>
    <mergeCell ref="B324:C324"/>
    <mergeCell ref="D324:E324"/>
    <mergeCell ref="F324:G324"/>
    <mergeCell ref="D332:E332"/>
    <mergeCell ref="F332:G332"/>
    <mergeCell ref="H332:I332"/>
    <mergeCell ref="J332:K332"/>
    <mergeCell ref="B330:C330"/>
    <mergeCell ref="D330:E330"/>
    <mergeCell ref="F330:G330"/>
    <mergeCell ref="H330:I330"/>
    <mergeCell ref="J330:K330"/>
    <mergeCell ref="H355:I355"/>
    <mergeCell ref="J355:K355"/>
    <mergeCell ref="B350:K350"/>
    <mergeCell ref="B333:C333"/>
    <mergeCell ref="D333:E333"/>
    <mergeCell ref="F333:G333"/>
    <mergeCell ref="H333:I333"/>
    <mergeCell ref="J333:K333"/>
    <mergeCell ref="B334:C334"/>
    <mergeCell ref="D334:E334"/>
    <mergeCell ref="F334:G334"/>
    <mergeCell ref="H334:I334"/>
    <mergeCell ref="J334:K334"/>
    <mergeCell ref="B345:K345"/>
    <mergeCell ref="B349:K349"/>
    <mergeCell ref="B335:C335"/>
    <mergeCell ref="D335:E335"/>
    <mergeCell ref="F335:G335"/>
    <mergeCell ref="B341:K341"/>
    <mergeCell ref="B353:C353"/>
    <mergeCell ref="D353:E353"/>
    <mergeCell ref="F353:G353"/>
    <mergeCell ref="H353:I353"/>
    <mergeCell ref="J353:K353"/>
    <mergeCell ref="B354:C354"/>
    <mergeCell ref="D354:E354"/>
    <mergeCell ref="F354:G354"/>
    <mergeCell ref="H354:I354"/>
    <mergeCell ref="J354:K354"/>
    <mergeCell ref="D361:E361"/>
    <mergeCell ref="F361:G361"/>
    <mergeCell ref="H361:I361"/>
    <mergeCell ref="J361:K361"/>
    <mergeCell ref="B356:C356"/>
    <mergeCell ref="D356:E356"/>
    <mergeCell ref="F356:G356"/>
    <mergeCell ref="H356:I356"/>
    <mergeCell ref="J356:K356"/>
    <mergeCell ref="D359:E359"/>
    <mergeCell ref="F359:G359"/>
    <mergeCell ref="H359:I359"/>
    <mergeCell ref="J359:K359"/>
    <mergeCell ref="B355:C355"/>
    <mergeCell ref="D355:E355"/>
    <mergeCell ref="F355:G355"/>
    <mergeCell ref="B383:C383"/>
    <mergeCell ref="D383:E383"/>
    <mergeCell ref="F383:G383"/>
    <mergeCell ref="H383:I383"/>
    <mergeCell ref="J383:K383"/>
    <mergeCell ref="B371:K371"/>
    <mergeCell ref="B375:K375"/>
    <mergeCell ref="B364:C364"/>
    <mergeCell ref="D364:E364"/>
    <mergeCell ref="F364:G364"/>
    <mergeCell ref="B365:C365"/>
    <mergeCell ref="D365:E365"/>
    <mergeCell ref="F365:G365"/>
    <mergeCell ref="B372:K372"/>
    <mergeCell ref="B370:K370"/>
    <mergeCell ref="B374:K374"/>
    <mergeCell ref="B378:K378"/>
    <mergeCell ref="B382:C382"/>
    <mergeCell ref="D382:E382"/>
    <mergeCell ref="F382:G382"/>
    <mergeCell ref="H382:I382"/>
    <mergeCell ref="J382:K382"/>
    <mergeCell ref="B376:K376"/>
    <mergeCell ref="B380:K380"/>
    <mergeCell ref="H391:I391"/>
    <mergeCell ref="J391:K391"/>
    <mergeCell ref="B392:C392"/>
    <mergeCell ref="D392:E392"/>
    <mergeCell ref="F392:G392"/>
    <mergeCell ref="H392:I392"/>
    <mergeCell ref="D385:E385"/>
    <mergeCell ref="F385:G385"/>
    <mergeCell ref="H385:I385"/>
    <mergeCell ref="J385:K385"/>
    <mergeCell ref="B386:C386"/>
    <mergeCell ref="D386:E386"/>
    <mergeCell ref="F386:G386"/>
    <mergeCell ref="H386:I386"/>
    <mergeCell ref="J386:K386"/>
    <mergeCell ref="B387:C387"/>
    <mergeCell ref="D387:E387"/>
    <mergeCell ref="F387:G387"/>
    <mergeCell ref="H387:I387"/>
    <mergeCell ref="J387:K387"/>
    <mergeCell ref="J392:K392"/>
    <mergeCell ref="B390:C390"/>
    <mergeCell ref="D390:E390"/>
    <mergeCell ref="F390:G390"/>
    <mergeCell ref="B396:C396"/>
    <mergeCell ref="D396:E396"/>
    <mergeCell ref="F396:G396"/>
    <mergeCell ref="B402:K402"/>
    <mergeCell ref="B406:K406"/>
    <mergeCell ref="B410:K410"/>
    <mergeCell ref="B405:K405"/>
    <mergeCell ref="B409:K409"/>
    <mergeCell ref="B395:C395"/>
    <mergeCell ref="D395:E395"/>
    <mergeCell ref="F395:G395"/>
    <mergeCell ref="B401:K401"/>
    <mergeCell ref="D414:E414"/>
    <mergeCell ref="F414:G414"/>
    <mergeCell ref="H414:I414"/>
    <mergeCell ref="J414:K414"/>
    <mergeCell ref="B413:C413"/>
    <mergeCell ref="D413:E413"/>
    <mergeCell ref="F413:G413"/>
    <mergeCell ref="H413:I413"/>
    <mergeCell ref="J413:K413"/>
    <mergeCell ref="B420:C420"/>
    <mergeCell ref="D420:E420"/>
    <mergeCell ref="F420:G420"/>
    <mergeCell ref="H420:I420"/>
    <mergeCell ref="J420:K420"/>
    <mergeCell ref="B415:C415"/>
    <mergeCell ref="D415:E415"/>
    <mergeCell ref="F415:G415"/>
    <mergeCell ref="H415:I415"/>
    <mergeCell ref="J415:K415"/>
    <mergeCell ref="B416:C416"/>
    <mergeCell ref="D416:E416"/>
    <mergeCell ref="F416:G416"/>
    <mergeCell ref="H416:I416"/>
    <mergeCell ref="J416:K416"/>
    <mergeCell ref="B419:C419"/>
    <mergeCell ref="D419:E419"/>
    <mergeCell ref="F419:G419"/>
    <mergeCell ref="H419:I419"/>
    <mergeCell ref="D271:E271"/>
    <mergeCell ref="F271:G271"/>
    <mergeCell ref="B274:C274"/>
    <mergeCell ref="D274:E274"/>
    <mergeCell ref="F274:G274"/>
    <mergeCell ref="B137:C137"/>
    <mergeCell ref="D137:E137"/>
    <mergeCell ref="F137:G137"/>
    <mergeCell ref="H137:I137"/>
    <mergeCell ref="B144:C144"/>
    <mergeCell ref="D144:E144"/>
    <mergeCell ref="F144:G144"/>
    <mergeCell ref="H144:I144"/>
    <mergeCell ref="H204:I204"/>
    <mergeCell ref="B227:C227"/>
    <mergeCell ref="D227:E227"/>
    <mergeCell ref="F227:G227"/>
    <mergeCell ref="H227:I227"/>
    <mergeCell ref="B234:C234"/>
    <mergeCell ref="D234:E234"/>
    <mergeCell ref="F234:G234"/>
    <mergeCell ref="H234:I234"/>
    <mergeCell ref="B249:K249"/>
    <mergeCell ref="B253:K253"/>
    <mergeCell ref="J144:K144"/>
    <mergeCell ref="B155:K155"/>
    <mergeCell ref="B157:K157"/>
    <mergeCell ref="B159:K159"/>
    <mergeCell ref="H304:I304"/>
    <mergeCell ref="J304:K304"/>
    <mergeCell ref="B306:C306"/>
    <mergeCell ref="D306:E306"/>
    <mergeCell ref="F306:G306"/>
    <mergeCell ref="H169:I169"/>
    <mergeCell ref="J169:K169"/>
    <mergeCell ref="B170:C170"/>
    <mergeCell ref="D170:E170"/>
    <mergeCell ref="F170:G170"/>
    <mergeCell ref="B189:K189"/>
    <mergeCell ref="B193:K193"/>
    <mergeCell ref="B197:C197"/>
    <mergeCell ref="D197:E197"/>
    <mergeCell ref="F197:G197"/>
    <mergeCell ref="H197:I197"/>
    <mergeCell ref="J197:K197"/>
    <mergeCell ref="B204:C204"/>
    <mergeCell ref="D204:E204"/>
    <mergeCell ref="F204:G204"/>
    <mergeCell ref="B312:K312"/>
    <mergeCell ref="B316:K316"/>
    <mergeCell ref="B320:K320"/>
    <mergeCell ref="B310:K310"/>
    <mergeCell ref="B314:K314"/>
    <mergeCell ref="B318:K318"/>
    <mergeCell ref="B304:C304"/>
    <mergeCell ref="D304:E304"/>
    <mergeCell ref="F304:G304"/>
    <mergeCell ref="B305:C305"/>
    <mergeCell ref="D305:E305"/>
    <mergeCell ref="F305:G305"/>
    <mergeCell ref="B319:K319"/>
    <mergeCell ref="B311:K311"/>
    <mergeCell ref="B315:K315"/>
    <mergeCell ref="B327:C327"/>
    <mergeCell ref="D327:E327"/>
    <mergeCell ref="F327:G327"/>
    <mergeCell ref="H327:I327"/>
    <mergeCell ref="J327:K327"/>
    <mergeCell ref="B326:C326"/>
    <mergeCell ref="D326:E326"/>
    <mergeCell ref="F326:G326"/>
    <mergeCell ref="H326:I326"/>
    <mergeCell ref="J326:K326"/>
    <mergeCell ref="B384:C384"/>
    <mergeCell ref="D384:E384"/>
    <mergeCell ref="F384:G384"/>
    <mergeCell ref="H384:I384"/>
    <mergeCell ref="J384:K384"/>
    <mergeCell ref="B385:C385"/>
    <mergeCell ref="B357:C357"/>
    <mergeCell ref="D357:E357"/>
    <mergeCell ref="F357:G357"/>
    <mergeCell ref="H357:I357"/>
    <mergeCell ref="J357:K357"/>
    <mergeCell ref="H364:I364"/>
    <mergeCell ref="J364:K364"/>
    <mergeCell ref="B366:C366"/>
    <mergeCell ref="D366:E366"/>
    <mergeCell ref="F366:G366"/>
    <mergeCell ref="B362:C362"/>
    <mergeCell ref="D362:E362"/>
    <mergeCell ref="F362:G362"/>
    <mergeCell ref="H362:I362"/>
    <mergeCell ref="J362:K362"/>
    <mergeCell ref="B363:C363"/>
    <mergeCell ref="D363:E363"/>
    <mergeCell ref="F363:G363"/>
    <mergeCell ref="H394:I394"/>
    <mergeCell ref="J394:K394"/>
    <mergeCell ref="B393:C393"/>
    <mergeCell ref="D393:E393"/>
    <mergeCell ref="F393:G393"/>
    <mergeCell ref="H393:I393"/>
    <mergeCell ref="J393:K393"/>
    <mergeCell ref="B394:C394"/>
    <mergeCell ref="D394:E394"/>
    <mergeCell ref="F394:G394"/>
    <mergeCell ref="H390:I390"/>
    <mergeCell ref="J390:K390"/>
    <mergeCell ref="B391:C391"/>
    <mergeCell ref="D391:E391"/>
    <mergeCell ref="F391:G391"/>
    <mergeCell ref="B430:K430"/>
    <mergeCell ref="B417:C417"/>
    <mergeCell ref="D417:E417"/>
    <mergeCell ref="F417:G417"/>
    <mergeCell ref="H417:I417"/>
    <mergeCell ref="J417:K417"/>
    <mergeCell ref="H424:I424"/>
    <mergeCell ref="J424:K424"/>
    <mergeCell ref="B426:C426"/>
    <mergeCell ref="D426:E426"/>
    <mergeCell ref="F426:G426"/>
    <mergeCell ref="B424:C424"/>
    <mergeCell ref="D424:E424"/>
    <mergeCell ref="F424:G424"/>
    <mergeCell ref="B425:C425"/>
    <mergeCell ref="D425:E425"/>
    <mergeCell ref="F425:G425"/>
    <mergeCell ref="B421:C421"/>
    <mergeCell ref="D421:E421"/>
    <mergeCell ref="F421:G421"/>
    <mergeCell ref="H421:I421"/>
    <mergeCell ref="J421:K421"/>
    <mergeCell ref="B422:C422"/>
    <mergeCell ref="D422:E422"/>
    <mergeCell ref="B163:K163"/>
    <mergeCell ref="B167:C167"/>
    <mergeCell ref="D167:E167"/>
    <mergeCell ref="F167:G167"/>
    <mergeCell ref="H167:I167"/>
    <mergeCell ref="J167:K167"/>
    <mergeCell ref="B174:C174"/>
    <mergeCell ref="D174:E174"/>
    <mergeCell ref="F174:G174"/>
    <mergeCell ref="H174:I174"/>
    <mergeCell ref="J174:K174"/>
    <mergeCell ref="B168:C168"/>
    <mergeCell ref="D168:E168"/>
    <mergeCell ref="F168:G168"/>
    <mergeCell ref="H168:I168"/>
    <mergeCell ref="J168:K168"/>
    <mergeCell ref="B169:C169"/>
    <mergeCell ref="D169:E169"/>
    <mergeCell ref="F169:G169"/>
    <mergeCell ref="J204:K204"/>
    <mergeCell ref="D202:E202"/>
    <mergeCell ref="F202:G202"/>
    <mergeCell ref="H202:I202"/>
    <mergeCell ref="J202:K202"/>
    <mergeCell ref="B190:K190"/>
    <mergeCell ref="B194:K194"/>
    <mergeCell ref="B191:K191"/>
    <mergeCell ref="B195:K195"/>
    <mergeCell ref="B198:C198"/>
    <mergeCell ref="D198:E198"/>
    <mergeCell ref="F198:G198"/>
    <mergeCell ref="H198:I198"/>
    <mergeCell ref="J198:K198"/>
    <mergeCell ref="B264:C264"/>
    <mergeCell ref="D264:E264"/>
    <mergeCell ref="F264:G264"/>
    <mergeCell ref="H264:I264"/>
    <mergeCell ref="J264:K264"/>
    <mergeCell ref="J262:K262"/>
    <mergeCell ref="J234:K234"/>
    <mergeCell ref="B228:C228"/>
    <mergeCell ref="D228:E228"/>
    <mergeCell ref="F228:G228"/>
    <mergeCell ref="H228:I228"/>
    <mergeCell ref="J228:K228"/>
    <mergeCell ref="B229:C229"/>
    <mergeCell ref="D229:E229"/>
    <mergeCell ref="F229:G229"/>
    <mergeCell ref="H229:I229"/>
    <mergeCell ref="J229:K229"/>
    <mergeCell ref="B230:C230"/>
    <mergeCell ref="D230:E230"/>
    <mergeCell ref="F230:G230"/>
    <mergeCell ref="H230:I230"/>
    <mergeCell ref="B236:C236"/>
    <mergeCell ref="D236:E236"/>
    <mergeCell ref="F236:G236"/>
    <mergeCell ref="B250:K250"/>
    <mergeCell ref="B254:K254"/>
    <mergeCell ref="B251:K251"/>
    <mergeCell ref="B255:K255"/>
    <mergeCell ref="B258:C258"/>
    <mergeCell ref="D258:E258"/>
    <mergeCell ref="F258:G258"/>
    <mergeCell ref="H258:I258"/>
    <mergeCell ref="J258:K258"/>
    <mergeCell ref="B257:C257"/>
    <mergeCell ref="D257:E257"/>
    <mergeCell ref="F257:G257"/>
    <mergeCell ref="H257:I257"/>
    <mergeCell ref="J257:K257"/>
    <mergeCell ref="B280:K280"/>
    <mergeCell ref="B284:K284"/>
    <mergeCell ref="B288:K288"/>
    <mergeCell ref="B292:C292"/>
    <mergeCell ref="D292:E292"/>
    <mergeCell ref="F292:G292"/>
    <mergeCell ref="H292:I292"/>
    <mergeCell ref="J292:K292"/>
    <mergeCell ref="B299:C299"/>
    <mergeCell ref="D299:E299"/>
    <mergeCell ref="F299:G299"/>
    <mergeCell ref="H299:I299"/>
    <mergeCell ref="J299:K299"/>
    <mergeCell ref="D293:E293"/>
    <mergeCell ref="B295:C295"/>
    <mergeCell ref="D295:E295"/>
    <mergeCell ref="F295:G295"/>
    <mergeCell ref="H295:I295"/>
    <mergeCell ref="J295:K295"/>
    <mergeCell ref="B296:C296"/>
    <mergeCell ref="D296:E296"/>
    <mergeCell ref="F296:G296"/>
    <mergeCell ref="H296:I296"/>
    <mergeCell ref="J296:K296"/>
    <mergeCell ref="B329:C329"/>
    <mergeCell ref="D329:E329"/>
    <mergeCell ref="F329:G329"/>
    <mergeCell ref="H329:I329"/>
    <mergeCell ref="J329:K329"/>
    <mergeCell ref="B340:K340"/>
    <mergeCell ref="B344:K344"/>
    <mergeCell ref="B348:K348"/>
    <mergeCell ref="B352:C352"/>
    <mergeCell ref="D352:E352"/>
    <mergeCell ref="F352:G352"/>
    <mergeCell ref="H352:I352"/>
    <mergeCell ref="J352:K352"/>
    <mergeCell ref="B336:C336"/>
    <mergeCell ref="D336:E336"/>
    <mergeCell ref="F336:G336"/>
    <mergeCell ref="B342:K342"/>
    <mergeCell ref="B346:K346"/>
    <mergeCell ref="B331:C331"/>
    <mergeCell ref="D331:E331"/>
    <mergeCell ref="F331:G331"/>
    <mergeCell ref="H331:I331"/>
    <mergeCell ref="J331:K331"/>
    <mergeCell ref="B332:C332"/>
    <mergeCell ref="H363:I363"/>
    <mergeCell ref="J363:K363"/>
    <mergeCell ref="B359:C359"/>
    <mergeCell ref="B379:K379"/>
    <mergeCell ref="B360:C360"/>
    <mergeCell ref="D360:E360"/>
    <mergeCell ref="F360:G360"/>
    <mergeCell ref="H360:I360"/>
    <mergeCell ref="J360:K360"/>
    <mergeCell ref="B361:C361"/>
    <mergeCell ref="B429:K429"/>
    <mergeCell ref="B389:C389"/>
    <mergeCell ref="D389:E389"/>
    <mergeCell ref="F389:G389"/>
    <mergeCell ref="H389:I389"/>
    <mergeCell ref="J389:K389"/>
    <mergeCell ref="B400:K400"/>
    <mergeCell ref="B404:K404"/>
    <mergeCell ref="B408:K408"/>
    <mergeCell ref="B412:C412"/>
    <mergeCell ref="D412:E412"/>
    <mergeCell ref="F412:G412"/>
    <mergeCell ref="H412:I412"/>
    <mergeCell ref="J412:K412"/>
    <mergeCell ref="F422:G422"/>
    <mergeCell ref="H422:I422"/>
    <mergeCell ref="J422:K422"/>
    <mergeCell ref="B423:C423"/>
    <mergeCell ref="D423:E423"/>
    <mergeCell ref="F423:G423"/>
    <mergeCell ref="H423:I423"/>
    <mergeCell ref="J423:K423"/>
    <mergeCell ref="J419:K419"/>
    <mergeCell ref="B414:C414"/>
  </mergeCells>
  <dataValidations count="7">
    <dataValidation type="textLength" operator="lessThan" showInputMessage="1" showErrorMessage="1" errorTitle="Limited to 150 characters" error="This cell is limited to 150 characters including spaces." sqref="B61:C61" xr:uid="{00000000-0002-0000-0200-000000000000}">
      <formula1>150</formula1>
    </dataValidation>
    <dataValidation type="textLength" operator="lessThanOrEqual" allowBlank="1" showInputMessage="1" showErrorMessage="1" errorTitle="Cell limited to 2000 characters " error="This cell is limited to 2000 characters including spaces." sqref="B430:K430" xr:uid="{D2132752-0C16-4B89-9EFC-D99DD4A2BA35}">
      <formula1>2000</formula1>
    </dataValidation>
    <dataValidation type="textLength" operator="lessThanOrEqual" allowBlank="1" showInputMessage="1" showErrorMessage="1" errorTitle="Cell limited to 150 characters" error=" This cell is limited to 150 characters including spaces." sqref="B137:K137 B139:K139 B141:K141 B197:K197 B199:K199 B201:K201 B167:K167 B169:K169 B171:K171 B227:K227 B229:K229 B231:K231 B257:K257 B259:K259 B261:K261 B294:K294 B292:K292 B296:K296 B324:K324 B354:K354 B322:K322 B326:K326 B352:K352 B356:K356 B384:K384 B382:K382 B386:K386 B414:K414 B412:K412 B416:K416" xr:uid="{85C1EE17-A609-4461-9F78-DFD2B5B22568}">
      <formula1>150</formula1>
    </dataValidation>
    <dataValidation type="textLength" operator="lessThanOrEqual" showInputMessage="1" showErrorMessage="1" errorTitle="Cell limited to 500 characters" error="This cell is limited to 500 characters including spaces." sqref="B126 B130 B186 B160 B156 B134 B376 B216 B190 B246 B220 B250 B286 B290 B316 B346 B282:K282 B320 B312:K312 B350 B342:K342 B280:K280 B310:K310 B340:K340 B380 B372:K372 B184 B254 B224 B194 B164 B124:K124 B154:K154 B214:K214 B244:K244 B370:K370 B406 B410 B402:K402 B400:K400" xr:uid="{22262B3C-543D-4F09-9A51-C7D5157C5395}">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200-000006000000}">
      <formula1>150</formula1>
    </dataValidation>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200-000007000000}">
      <formula1>500</formula1>
    </dataValidation>
    <dataValidation type="list" allowBlank="1" showInputMessage="1" showErrorMessage="1" sqref="C128:K128 C158:K158 B132:K132 C188:K188 B162:K162 C218:K218 B192:K192 C248:K248 B222:K222 B374:K374 B252:K252 B284:K284 B344:K344 B314:K314 B288:K288 B318:K318 B348:K348 B378:K378 B408:K408 B404:K404" xr:uid="{A0F14FDE-FBED-4526-B3D0-29DBEE237261}">
      <formula1>$S$124:$S$128</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440"/>
  <sheetViews>
    <sheetView showGridLines="0" zoomScaleNormal="100" workbookViewId="0">
      <selection activeCell="H387" sqref="H387:I387"/>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74</v>
      </c>
      <c r="C2" s="48"/>
      <c r="D2" s="147" t="str">
        <f>'Project Overview '!D20:H20</f>
        <v>[Research Program 3 Name]</v>
      </c>
      <c r="E2" s="147"/>
      <c r="F2" s="147"/>
      <c r="G2" s="147"/>
      <c r="H2" s="147"/>
      <c r="I2" s="48"/>
      <c r="J2" s="48"/>
      <c r="K2" s="69"/>
    </row>
    <row r="3" spans="2:20" ht="15.75" thickBot="1" x14ac:dyDescent="0.3"/>
    <row r="4" spans="2:20" ht="15.75" thickBot="1" x14ac:dyDescent="0.3">
      <c r="B4" s="74" t="str">
        <f>CONCATENATE("Total Inputs - ",B2)</f>
        <v>Total Inputs - Research Program 3</v>
      </c>
      <c r="C4" s="71"/>
      <c r="D4" s="71" t="str">
        <f>D2</f>
        <v>[Research Program 3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3</v>
      </c>
      <c r="C12" s="71"/>
      <c r="D12" s="71" t="str">
        <f>D2</f>
        <v>[Research Program 3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111</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112</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113</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114</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115</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3</v>
      </c>
      <c r="C49" s="71"/>
      <c r="D49" s="71" t="str">
        <f>D2</f>
        <v>[Research Program 3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116</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117</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118</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119</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120</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3</v>
      </c>
      <c r="C121" s="71"/>
      <c r="D121" s="71" t="str">
        <f>D2</f>
        <v>[Research Program 3 Name]</v>
      </c>
      <c r="E121" s="71"/>
      <c r="F121" s="71"/>
      <c r="G121" s="71"/>
      <c r="H121" s="71"/>
      <c r="I121" s="71"/>
      <c r="J121" s="71"/>
      <c r="K121" s="72"/>
      <c r="S121" s="81" t="s">
        <v>59</v>
      </c>
      <c r="T121" s="81"/>
    </row>
    <row r="122" spans="2:20" ht="15.75" outlineLevel="1" thickBot="1" x14ac:dyDescent="0.3"/>
    <row r="123" spans="2:20" ht="15.75" outlineLevel="1" thickBot="1" x14ac:dyDescent="0.3">
      <c r="B123" s="82" t="s">
        <v>121</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122</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123</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124</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125</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199</v>
      </c>
      <c r="C273" s="163"/>
      <c r="D273" s="162" t="s">
        <v>200</v>
      </c>
      <c r="E273" s="163"/>
      <c r="F273" s="162" t="s">
        <v>201</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3</v>
      </c>
      <c r="C276" s="71"/>
      <c r="D276" s="71" t="str">
        <f>D2</f>
        <v>[Research Program 3 Name]</v>
      </c>
      <c r="E276" s="71"/>
      <c r="F276" s="71"/>
      <c r="G276" s="71"/>
      <c r="H276" s="71"/>
      <c r="I276" s="71"/>
      <c r="J276" s="71"/>
      <c r="K276" s="72"/>
    </row>
    <row r="277" spans="2:20" ht="15.75" outlineLevel="1" thickBot="1" x14ac:dyDescent="0.3"/>
    <row r="278" spans="2:20" ht="15.75" outlineLevel="1" thickBot="1" x14ac:dyDescent="0.3">
      <c r="B278" s="82" t="s">
        <v>126</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54</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127</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128</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129</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211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130</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3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aqCzZwD84q9Ck1FV4Vh0ZdUvXElH+47NtpfYRn+HQKQd44+trY9EvEANLrESB0QwFRLH+LJtZsWMNPP2nYvljw==" saltValue="qlZhHCzCMLX2OdwueNuczQ==" spinCount="100000" sheet="1" objects="1" scenarios="1" formatRows="0"/>
  <mergeCells count="869">
    <mergeCell ref="B53:K56"/>
    <mergeCell ref="D2:H2"/>
    <mergeCell ref="B16:K19"/>
    <mergeCell ref="B23:K26"/>
    <mergeCell ref="B30:K33"/>
    <mergeCell ref="B37:K40"/>
    <mergeCell ref="B44:K47"/>
    <mergeCell ref="B63:C63"/>
    <mergeCell ref="D63:E63"/>
    <mergeCell ref="F63:G63"/>
    <mergeCell ref="H63:I63"/>
    <mergeCell ref="J63:K63"/>
    <mergeCell ref="B58:K58"/>
    <mergeCell ref="B60:C60"/>
    <mergeCell ref="D60:E60"/>
    <mergeCell ref="F60:G60"/>
    <mergeCell ref="H60:I60"/>
    <mergeCell ref="J60:K60"/>
    <mergeCell ref="B67:K70"/>
    <mergeCell ref="B61:C61"/>
    <mergeCell ref="D61:E61"/>
    <mergeCell ref="F61:G61"/>
    <mergeCell ref="H61:I61"/>
    <mergeCell ref="J61:K61"/>
    <mergeCell ref="B62:C62"/>
    <mergeCell ref="D62:E62"/>
    <mergeCell ref="F62:G62"/>
    <mergeCell ref="H62:I62"/>
    <mergeCell ref="J62:K62"/>
    <mergeCell ref="D75:E75"/>
    <mergeCell ref="F75:G75"/>
    <mergeCell ref="H75:I75"/>
    <mergeCell ref="J75:K75"/>
    <mergeCell ref="B76:C76"/>
    <mergeCell ref="D76:E76"/>
    <mergeCell ref="F76:G76"/>
    <mergeCell ref="H76:I76"/>
    <mergeCell ref="J76:K76"/>
    <mergeCell ref="B72:K72"/>
    <mergeCell ref="B74:C74"/>
    <mergeCell ref="D74:E74"/>
    <mergeCell ref="F74:G74"/>
    <mergeCell ref="H74:I74"/>
    <mergeCell ref="J74:K74"/>
    <mergeCell ref="B91:C91"/>
    <mergeCell ref="D91:E91"/>
    <mergeCell ref="F91:G91"/>
    <mergeCell ref="H91:I91"/>
    <mergeCell ref="J91:K91"/>
    <mergeCell ref="B86:K86"/>
    <mergeCell ref="B88:C88"/>
    <mergeCell ref="D88:E88"/>
    <mergeCell ref="F88:G88"/>
    <mergeCell ref="H88:I88"/>
    <mergeCell ref="J88:K88"/>
    <mergeCell ref="B77:C77"/>
    <mergeCell ref="D77:E77"/>
    <mergeCell ref="F77:G77"/>
    <mergeCell ref="H77:I77"/>
    <mergeCell ref="J77:K77"/>
    <mergeCell ref="B81:K84"/>
    <mergeCell ref="B75:C75"/>
    <mergeCell ref="B95:K98"/>
    <mergeCell ref="B89:C89"/>
    <mergeCell ref="D89:E89"/>
    <mergeCell ref="F89:G89"/>
    <mergeCell ref="H89:I89"/>
    <mergeCell ref="J89:K89"/>
    <mergeCell ref="B90:C90"/>
    <mergeCell ref="D90:E90"/>
    <mergeCell ref="F90:G90"/>
    <mergeCell ref="H90:I90"/>
    <mergeCell ref="J90:K90"/>
    <mergeCell ref="B105:C105"/>
    <mergeCell ref="D105:E105"/>
    <mergeCell ref="F105:G105"/>
    <mergeCell ref="H105:I105"/>
    <mergeCell ref="J105:K105"/>
    <mergeCell ref="B109:K112"/>
    <mergeCell ref="B103:C103"/>
    <mergeCell ref="D103:E103"/>
    <mergeCell ref="F103:G103"/>
    <mergeCell ref="H103:I103"/>
    <mergeCell ref="J103:K103"/>
    <mergeCell ref="B104:C104"/>
    <mergeCell ref="D104:E104"/>
    <mergeCell ref="F104:G104"/>
    <mergeCell ref="H104:I104"/>
    <mergeCell ref="J104:K104"/>
    <mergeCell ref="B100:K100"/>
    <mergeCell ref="B102:C102"/>
    <mergeCell ref="D102:E102"/>
    <mergeCell ref="F102:G102"/>
    <mergeCell ref="H102:I102"/>
    <mergeCell ref="J102:K102"/>
    <mergeCell ref="B119:C119"/>
    <mergeCell ref="D119:E119"/>
    <mergeCell ref="F119:G119"/>
    <mergeCell ref="H119:I119"/>
    <mergeCell ref="J119:K119"/>
    <mergeCell ref="B117:C117"/>
    <mergeCell ref="D117:E117"/>
    <mergeCell ref="F117:G117"/>
    <mergeCell ref="H117:I117"/>
    <mergeCell ref="J117:K117"/>
    <mergeCell ref="B118:C118"/>
    <mergeCell ref="D118:E118"/>
    <mergeCell ref="F118:G118"/>
    <mergeCell ref="H118:I118"/>
    <mergeCell ref="J118:K118"/>
    <mergeCell ref="B114:K114"/>
    <mergeCell ref="B116:C116"/>
    <mergeCell ref="D116:E116"/>
    <mergeCell ref="F116:G116"/>
    <mergeCell ref="H116:I116"/>
    <mergeCell ref="J116:K116"/>
    <mergeCell ref="B137:C137"/>
    <mergeCell ref="D137:E137"/>
    <mergeCell ref="F137:G137"/>
    <mergeCell ref="H137:I137"/>
    <mergeCell ref="J137:K137"/>
    <mergeCell ref="B129:K129"/>
    <mergeCell ref="B130:K130"/>
    <mergeCell ref="B133:K133"/>
    <mergeCell ref="B125:K125"/>
    <mergeCell ref="B127:K127"/>
    <mergeCell ref="B131:K131"/>
    <mergeCell ref="B135:K135"/>
    <mergeCell ref="H147:I147"/>
    <mergeCell ref="J147:K147"/>
    <mergeCell ref="B139:C139"/>
    <mergeCell ref="D139:E139"/>
    <mergeCell ref="F139:G139"/>
    <mergeCell ref="H139:I139"/>
    <mergeCell ref="J139:K139"/>
    <mergeCell ref="B140:C140"/>
    <mergeCell ref="D140:E140"/>
    <mergeCell ref="F140:G140"/>
    <mergeCell ref="H140:I140"/>
    <mergeCell ref="J140:K140"/>
    <mergeCell ref="B141:C141"/>
    <mergeCell ref="D141:E141"/>
    <mergeCell ref="F141:G141"/>
    <mergeCell ref="H141:I141"/>
    <mergeCell ref="J141:K141"/>
    <mergeCell ref="B142:C142"/>
    <mergeCell ref="D142:E142"/>
    <mergeCell ref="F142:G142"/>
    <mergeCell ref="H142:I142"/>
    <mergeCell ref="J142:K142"/>
    <mergeCell ref="B159:K159"/>
    <mergeCell ref="B160:K160"/>
    <mergeCell ref="B163:K163"/>
    <mergeCell ref="B164:K164"/>
    <mergeCell ref="B161:K161"/>
    <mergeCell ref="B165:K165"/>
    <mergeCell ref="B144:C144"/>
    <mergeCell ref="D144:E144"/>
    <mergeCell ref="F144:G144"/>
    <mergeCell ref="H144:I144"/>
    <mergeCell ref="J144:K144"/>
    <mergeCell ref="B145:C145"/>
    <mergeCell ref="D145:E145"/>
    <mergeCell ref="F145:G145"/>
    <mergeCell ref="H145:I145"/>
    <mergeCell ref="J145:K145"/>
    <mergeCell ref="B146:C146"/>
    <mergeCell ref="D146:E146"/>
    <mergeCell ref="F146:G146"/>
    <mergeCell ref="H146:I146"/>
    <mergeCell ref="J146:K146"/>
    <mergeCell ref="B147:C147"/>
    <mergeCell ref="D147:E147"/>
    <mergeCell ref="F147:G147"/>
    <mergeCell ref="B150:C150"/>
    <mergeCell ref="D150:E150"/>
    <mergeCell ref="F150:G150"/>
    <mergeCell ref="B148:C148"/>
    <mergeCell ref="D148:E148"/>
    <mergeCell ref="F148:G148"/>
    <mergeCell ref="H148:I148"/>
    <mergeCell ref="J148:K148"/>
    <mergeCell ref="B149:C149"/>
    <mergeCell ref="D149:E149"/>
    <mergeCell ref="F149:G149"/>
    <mergeCell ref="H149:I149"/>
    <mergeCell ref="J149:K149"/>
    <mergeCell ref="B169:C169"/>
    <mergeCell ref="D169:E169"/>
    <mergeCell ref="F169:G169"/>
    <mergeCell ref="H169:I169"/>
    <mergeCell ref="J169:K169"/>
    <mergeCell ref="B170:C170"/>
    <mergeCell ref="D170:E170"/>
    <mergeCell ref="F170:G170"/>
    <mergeCell ref="H170:I170"/>
    <mergeCell ref="J170:K170"/>
    <mergeCell ref="B167:C167"/>
    <mergeCell ref="D167:E167"/>
    <mergeCell ref="F167:G167"/>
    <mergeCell ref="H167:I167"/>
    <mergeCell ref="J167:K167"/>
    <mergeCell ref="B168:C168"/>
    <mergeCell ref="D168:E168"/>
    <mergeCell ref="F168:G168"/>
    <mergeCell ref="H168:I168"/>
    <mergeCell ref="J168:K168"/>
    <mergeCell ref="B174:C174"/>
    <mergeCell ref="D174:E174"/>
    <mergeCell ref="F174:G174"/>
    <mergeCell ref="H174:I174"/>
    <mergeCell ref="J174:K174"/>
    <mergeCell ref="B175:C175"/>
    <mergeCell ref="D175:E175"/>
    <mergeCell ref="F175:G175"/>
    <mergeCell ref="H175:I175"/>
    <mergeCell ref="J175:K175"/>
    <mergeCell ref="B171:C171"/>
    <mergeCell ref="D171:E171"/>
    <mergeCell ref="F171:G171"/>
    <mergeCell ref="H171:I171"/>
    <mergeCell ref="J171:K171"/>
    <mergeCell ref="B172:C172"/>
    <mergeCell ref="D172:E172"/>
    <mergeCell ref="F172:G172"/>
    <mergeCell ref="H172:I172"/>
    <mergeCell ref="J172:K172"/>
    <mergeCell ref="D179:E179"/>
    <mergeCell ref="F179:G179"/>
    <mergeCell ref="H179:I179"/>
    <mergeCell ref="J179:K179"/>
    <mergeCell ref="B181:C181"/>
    <mergeCell ref="D181:E181"/>
    <mergeCell ref="F181:G181"/>
    <mergeCell ref="B185:K185"/>
    <mergeCell ref="B187:K187"/>
    <mergeCell ref="B198:C198"/>
    <mergeCell ref="D198:E198"/>
    <mergeCell ref="F198:G198"/>
    <mergeCell ref="H198:I198"/>
    <mergeCell ref="J198:K198"/>
    <mergeCell ref="B176:C176"/>
    <mergeCell ref="D176:E176"/>
    <mergeCell ref="F176:G176"/>
    <mergeCell ref="H176:I176"/>
    <mergeCell ref="J176:K176"/>
    <mergeCell ref="B177:C177"/>
    <mergeCell ref="D177:E177"/>
    <mergeCell ref="F177:G177"/>
    <mergeCell ref="H177:I177"/>
    <mergeCell ref="J177:K177"/>
    <mergeCell ref="B180:C180"/>
    <mergeCell ref="D180:E180"/>
    <mergeCell ref="F180:G180"/>
    <mergeCell ref="B178:C178"/>
    <mergeCell ref="D178:E178"/>
    <mergeCell ref="F178:G178"/>
    <mergeCell ref="H178:I178"/>
    <mergeCell ref="J178:K178"/>
    <mergeCell ref="B179:C179"/>
    <mergeCell ref="B189:K189"/>
    <mergeCell ref="B190:K190"/>
    <mergeCell ref="B193:K193"/>
    <mergeCell ref="B194:K194"/>
    <mergeCell ref="B191:K191"/>
    <mergeCell ref="B195:K195"/>
    <mergeCell ref="B197:C197"/>
    <mergeCell ref="D197:E197"/>
    <mergeCell ref="F197:G197"/>
    <mergeCell ref="H197:I197"/>
    <mergeCell ref="J197:K197"/>
    <mergeCell ref="B201:C201"/>
    <mergeCell ref="D201:E201"/>
    <mergeCell ref="F201:G201"/>
    <mergeCell ref="H201:I201"/>
    <mergeCell ref="J201:K201"/>
    <mergeCell ref="B202:C202"/>
    <mergeCell ref="D202:E202"/>
    <mergeCell ref="F202:G202"/>
    <mergeCell ref="H202:I202"/>
    <mergeCell ref="J202:K202"/>
    <mergeCell ref="B199:C199"/>
    <mergeCell ref="D199:E199"/>
    <mergeCell ref="F199:G199"/>
    <mergeCell ref="H199:I199"/>
    <mergeCell ref="J199:K199"/>
    <mergeCell ref="B200:C200"/>
    <mergeCell ref="D200:E200"/>
    <mergeCell ref="F200:G200"/>
    <mergeCell ref="H200:I200"/>
    <mergeCell ref="J200:K200"/>
    <mergeCell ref="B225:K225"/>
    <mergeCell ref="B204:C204"/>
    <mergeCell ref="D204:E204"/>
    <mergeCell ref="F204:G204"/>
    <mergeCell ref="H204:I204"/>
    <mergeCell ref="J204:K204"/>
    <mergeCell ref="B205:C205"/>
    <mergeCell ref="D205:E205"/>
    <mergeCell ref="F205:G205"/>
    <mergeCell ref="H205:I205"/>
    <mergeCell ref="J205:K205"/>
    <mergeCell ref="B206:C206"/>
    <mergeCell ref="D206:E206"/>
    <mergeCell ref="F206:G206"/>
    <mergeCell ref="H206:I206"/>
    <mergeCell ref="J206:K206"/>
    <mergeCell ref="B207:C207"/>
    <mergeCell ref="D207:E207"/>
    <mergeCell ref="F207:G207"/>
    <mergeCell ref="H207:I207"/>
    <mergeCell ref="J207:K207"/>
    <mergeCell ref="B211:C211"/>
    <mergeCell ref="D211:E211"/>
    <mergeCell ref="F211:G211"/>
    <mergeCell ref="B215:K215"/>
    <mergeCell ref="B217:K217"/>
    <mergeCell ref="B219:K219"/>
    <mergeCell ref="B220:K220"/>
    <mergeCell ref="B223:K223"/>
    <mergeCell ref="B224:K224"/>
    <mergeCell ref="B221:K221"/>
    <mergeCell ref="B210:C210"/>
    <mergeCell ref="D210:E210"/>
    <mergeCell ref="F210:G210"/>
    <mergeCell ref="B208:C208"/>
    <mergeCell ref="D208:E208"/>
    <mergeCell ref="F208:G208"/>
    <mergeCell ref="H208:I208"/>
    <mergeCell ref="J208:K208"/>
    <mergeCell ref="B209:C209"/>
    <mergeCell ref="D209:E209"/>
    <mergeCell ref="F209:G209"/>
    <mergeCell ref="H209:I209"/>
    <mergeCell ref="J209:K209"/>
    <mergeCell ref="B229:C229"/>
    <mergeCell ref="D229:E229"/>
    <mergeCell ref="F229:G229"/>
    <mergeCell ref="H229:I229"/>
    <mergeCell ref="J229:K229"/>
    <mergeCell ref="B230:C230"/>
    <mergeCell ref="D230:E230"/>
    <mergeCell ref="F230:G230"/>
    <mergeCell ref="H230:I230"/>
    <mergeCell ref="J230:K230"/>
    <mergeCell ref="B227:C227"/>
    <mergeCell ref="D227:E227"/>
    <mergeCell ref="F227:G227"/>
    <mergeCell ref="H227:I227"/>
    <mergeCell ref="J227:K227"/>
    <mergeCell ref="B228:C228"/>
    <mergeCell ref="D228:E228"/>
    <mergeCell ref="F228:G228"/>
    <mergeCell ref="H228:I228"/>
    <mergeCell ref="J228:K228"/>
    <mergeCell ref="B234:C234"/>
    <mergeCell ref="D234:E234"/>
    <mergeCell ref="F234:G234"/>
    <mergeCell ref="H234:I234"/>
    <mergeCell ref="J234:K234"/>
    <mergeCell ref="B235:C235"/>
    <mergeCell ref="D235:E235"/>
    <mergeCell ref="F235:G235"/>
    <mergeCell ref="H235:I235"/>
    <mergeCell ref="J235:K235"/>
    <mergeCell ref="B231:C231"/>
    <mergeCell ref="D231:E231"/>
    <mergeCell ref="F231:G231"/>
    <mergeCell ref="H231:I231"/>
    <mergeCell ref="J231:K231"/>
    <mergeCell ref="B232:C232"/>
    <mergeCell ref="D232:E232"/>
    <mergeCell ref="F232:G232"/>
    <mergeCell ref="H232:I232"/>
    <mergeCell ref="J232:K232"/>
    <mergeCell ref="D239:E239"/>
    <mergeCell ref="F239:G239"/>
    <mergeCell ref="H239:I239"/>
    <mergeCell ref="J239:K239"/>
    <mergeCell ref="B241:C241"/>
    <mergeCell ref="D241:E241"/>
    <mergeCell ref="F241:G241"/>
    <mergeCell ref="B245:K245"/>
    <mergeCell ref="B247:K247"/>
    <mergeCell ref="B258:C258"/>
    <mergeCell ref="D258:E258"/>
    <mergeCell ref="F258:G258"/>
    <mergeCell ref="H258:I258"/>
    <mergeCell ref="J258:K258"/>
    <mergeCell ref="B236:C236"/>
    <mergeCell ref="D236:E236"/>
    <mergeCell ref="F236:G236"/>
    <mergeCell ref="H236:I236"/>
    <mergeCell ref="J236:K236"/>
    <mergeCell ref="B237:C237"/>
    <mergeCell ref="D237:E237"/>
    <mergeCell ref="F237:G237"/>
    <mergeCell ref="H237:I237"/>
    <mergeCell ref="J237:K237"/>
    <mergeCell ref="B240:C240"/>
    <mergeCell ref="D240:E240"/>
    <mergeCell ref="F240:G240"/>
    <mergeCell ref="B238:C238"/>
    <mergeCell ref="D238:E238"/>
    <mergeCell ref="F238:G238"/>
    <mergeCell ref="H238:I238"/>
    <mergeCell ref="J238:K238"/>
    <mergeCell ref="B239:C239"/>
    <mergeCell ref="B249:K249"/>
    <mergeCell ref="B250:K250"/>
    <mergeCell ref="B253:K253"/>
    <mergeCell ref="B254:K254"/>
    <mergeCell ref="B251:K251"/>
    <mergeCell ref="B255:K255"/>
    <mergeCell ref="B257:C257"/>
    <mergeCell ref="D257:E257"/>
    <mergeCell ref="F257:G257"/>
    <mergeCell ref="H257:I257"/>
    <mergeCell ref="J257:K257"/>
    <mergeCell ref="B261:C261"/>
    <mergeCell ref="D261:E261"/>
    <mergeCell ref="F261:G261"/>
    <mergeCell ref="H261:I261"/>
    <mergeCell ref="J261:K261"/>
    <mergeCell ref="B262:C262"/>
    <mergeCell ref="D262:E262"/>
    <mergeCell ref="F262:G262"/>
    <mergeCell ref="H262:I262"/>
    <mergeCell ref="J262:K262"/>
    <mergeCell ref="B259:C259"/>
    <mergeCell ref="D259:E259"/>
    <mergeCell ref="F259:G259"/>
    <mergeCell ref="H259:I259"/>
    <mergeCell ref="J259:K259"/>
    <mergeCell ref="B260:C260"/>
    <mergeCell ref="D260:E260"/>
    <mergeCell ref="F260:G260"/>
    <mergeCell ref="H260:I260"/>
    <mergeCell ref="J260:K260"/>
    <mergeCell ref="B266:C266"/>
    <mergeCell ref="D266:E266"/>
    <mergeCell ref="F266:G266"/>
    <mergeCell ref="H266:I266"/>
    <mergeCell ref="J266:K266"/>
    <mergeCell ref="B267:C267"/>
    <mergeCell ref="D267:E267"/>
    <mergeCell ref="F267:G267"/>
    <mergeCell ref="H267:I267"/>
    <mergeCell ref="J267:K267"/>
    <mergeCell ref="B264:C264"/>
    <mergeCell ref="D264:E264"/>
    <mergeCell ref="F264:G264"/>
    <mergeCell ref="H264:I264"/>
    <mergeCell ref="J264:K264"/>
    <mergeCell ref="B265:C265"/>
    <mergeCell ref="D265:E265"/>
    <mergeCell ref="F265:G265"/>
    <mergeCell ref="H265:I265"/>
    <mergeCell ref="J265:K265"/>
    <mergeCell ref="B269:C269"/>
    <mergeCell ref="D269:E269"/>
    <mergeCell ref="F269:G269"/>
    <mergeCell ref="B273:C273"/>
    <mergeCell ref="D273:E273"/>
    <mergeCell ref="F273:G273"/>
    <mergeCell ref="H269:I269"/>
    <mergeCell ref="J269:K269"/>
    <mergeCell ref="B271:C271"/>
    <mergeCell ref="B280:K280"/>
    <mergeCell ref="B281:K281"/>
    <mergeCell ref="B290:K290"/>
    <mergeCell ref="B292:C292"/>
    <mergeCell ref="D292:E292"/>
    <mergeCell ref="F292:G292"/>
    <mergeCell ref="H292:I292"/>
    <mergeCell ref="J292:K292"/>
    <mergeCell ref="B284:K284"/>
    <mergeCell ref="B285:K285"/>
    <mergeCell ref="B288:K288"/>
    <mergeCell ref="B289:K289"/>
    <mergeCell ref="B282:K282"/>
    <mergeCell ref="B286:K286"/>
    <mergeCell ref="B297:C297"/>
    <mergeCell ref="D297:E297"/>
    <mergeCell ref="F297:G297"/>
    <mergeCell ref="H297:I297"/>
    <mergeCell ref="J297:K297"/>
    <mergeCell ref="F293:G293"/>
    <mergeCell ref="H293:I293"/>
    <mergeCell ref="J293:K293"/>
    <mergeCell ref="B294:C294"/>
    <mergeCell ref="D294:E294"/>
    <mergeCell ref="F294:G294"/>
    <mergeCell ref="H294:I294"/>
    <mergeCell ref="J294:K294"/>
    <mergeCell ref="B293:C293"/>
    <mergeCell ref="B295:C295"/>
    <mergeCell ref="D295:E295"/>
    <mergeCell ref="F295:G295"/>
    <mergeCell ref="H295:I295"/>
    <mergeCell ref="J295:K295"/>
    <mergeCell ref="B296:C296"/>
    <mergeCell ref="D296:E296"/>
    <mergeCell ref="F296:G296"/>
    <mergeCell ref="H296:I296"/>
    <mergeCell ref="J296:K296"/>
    <mergeCell ref="B303:C303"/>
    <mergeCell ref="D303:E303"/>
    <mergeCell ref="F303:G303"/>
    <mergeCell ref="H303:I303"/>
    <mergeCell ref="J303:K303"/>
    <mergeCell ref="B299:C299"/>
    <mergeCell ref="D299:E299"/>
    <mergeCell ref="F299:G299"/>
    <mergeCell ref="H299:I299"/>
    <mergeCell ref="J299:K299"/>
    <mergeCell ref="H300:I300"/>
    <mergeCell ref="J300:K300"/>
    <mergeCell ref="B301:C301"/>
    <mergeCell ref="D301:E301"/>
    <mergeCell ref="F301:G301"/>
    <mergeCell ref="H301:I301"/>
    <mergeCell ref="J301:K301"/>
    <mergeCell ref="B302:C302"/>
    <mergeCell ref="D302:E302"/>
    <mergeCell ref="F302:G302"/>
    <mergeCell ref="H302:I302"/>
    <mergeCell ref="J302:K302"/>
    <mergeCell ref="J325:K325"/>
    <mergeCell ref="B322:C322"/>
    <mergeCell ref="D322:E322"/>
    <mergeCell ref="F322:G322"/>
    <mergeCell ref="H322:I322"/>
    <mergeCell ref="J322:K322"/>
    <mergeCell ref="B323:C323"/>
    <mergeCell ref="D323:E323"/>
    <mergeCell ref="F323:G323"/>
    <mergeCell ref="H323:I323"/>
    <mergeCell ref="J323:K323"/>
    <mergeCell ref="H324:I324"/>
    <mergeCell ref="J324:K324"/>
    <mergeCell ref="B325:C325"/>
    <mergeCell ref="D325:E325"/>
    <mergeCell ref="F325:G325"/>
    <mergeCell ref="H325:I325"/>
    <mergeCell ref="B324:C324"/>
    <mergeCell ref="D324:E324"/>
    <mergeCell ref="F324:G324"/>
    <mergeCell ref="B329:C329"/>
    <mergeCell ref="D329:E329"/>
    <mergeCell ref="F329:G329"/>
    <mergeCell ref="H329:I329"/>
    <mergeCell ref="J329:K329"/>
    <mergeCell ref="B330:C330"/>
    <mergeCell ref="D330:E330"/>
    <mergeCell ref="F330:G330"/>
    <mergeCell ref="H330:I330"/>
    <mergeCell ref="J330:K330"/>
    <mergeCell ref="B340:K340"/>
    <mergeCell ref="B341:K341"/>
    <mergeCell ref="B331:C331"/>
    <mergeCell ref="D331:E331"/>
    <mergeCell ref="F331:G331"/>
    <mergeCell ref="H331:I331"/>
    <mergeCell ref="J331:K331"/>
    <mergeCell ref="B332:C332"/>
    <mergeCell ref="D332:E332"/>
    <mergeCell ref="F332:G332"/>
    <mergeCell ref="H332:I332"/>
    <mergeCell ref="J332:K332"/>
    <mergeCell ref="B333:C333"/>
    <mergeCell ref="D333:E333"/>
    <mergeCell ref="F333:G333"/>
    <mergeCell ref="H333:I333"/>
    <mergeCell ref="J333:K333"/>
    <mergeCell ref="B334:C334"/>
    <mergeCell ref="D334:E334"/>
    <mergeCell ref="F334:G334"/>
    <mergeCell ref="H334:I334"/>
    <mergeCell ref="J334:K334"/>
    <mergeCell ref="B336:C336"/>
    <mergeCell ref="D336:E336"/>
    <mergeCell ref="F336:G336"/>
    <mergeCell ref="B342:K342"/>
    <mergeCell ref="B346:K346"/>
    <mergeCell ref="B355:C355"/>
    <mergeCell ref="D355:E355"/>
    <mergeCell ref="F355:G355"/>
    <mergeCell ref="H355:I355"/>
    <mergeCell ref="J355:K355"/>
    <mergeCell ref="B350:K350"/>
    <mergeCell ref="B352:C352"/>
    <mergeCell ref="D352:E352"/>
    <mergeCell ref="F352:G352"/>
    <mergeCell ref="H352:I352"/>
    <mergeCell ref="J352:K352"/>
    <mergeCell ref="B344:K344"/>
    <mergeCell ref="B345:K345"/>
    <mergeCell ref="B348:K348"/>
    <mergeCell ref="B349:K349"/>
    <mergeCell ref="B335:C335"/>
    <mergeCell ref="D335:E335"/>
    <mergeCell ref="F335:G335"/>
    <mergeCell ref="B356:C356"/>
    <mergeCell ref="D356:E356"/>
    <mergeCell ref="F356:G356"/>
    <mergeCell ref="H356:I356"/>
    <mergeCell ref="J356:K356"/>
    <mergeCell ref="B353:C353"/>
    <mergeCell ref="D353:E353"/>
    <mergeCell ref="F353:G353"/>
    <mergeCell ref="H353:I353"/>
    <mergeCell ref="J353:K353"/>
    <mergeCell ref="B354:C354"/>
    <mergeCell ref="D354:E354"/>
    <mergeCell ref="F354:G354"/>
    <mergeCell ref="H354:I354"/>
    <mergeCell ref="J354:K354"/>
    <mergeCell ref="J359:K359"/>
    <mergeCell ref="B360:C360"/>
    <mergeCell ref="D360:E360"/>
    <mergeCell ref="F360:G360"/>
    <mergeCell ref="H360:I360"/>
    <mergeCell ref="J360:K360"/>
    <mergeCell ref="B361:C361"/>
    <mergeCell ref="D361:E361"/>
    <mergeCell ref="F361:G361"/>
    <mergeCell ref="H361:I361"/>
    <mergeCell ref="J361:K361"/>
    <mergeCell ref="B370:K370"/>
    <mergeCell ref="B371:K371"/>
    <mergeCell ref="B374:K374"/>
    <mergeCell ref="B375:K375"/>
    <mergeCell ref="B364:C364"/>
    <mergeCell ref="D364:E364"/>
    <mergeCell ref="F364:G364"/>
    <mergeCell ref="B365:C365"/>
    <mergeCell ref="D365:E365"/>
    <mergeCell ref="F365:G365"/>
    <mergeCell ref="B372:K372"/>
    <mergeCell ref="D385:E385"/>
    <mergeCell ref="F385:G385"/>
    <mergeCell ref="H385:I385"/>
    <mergeCell ref="J385:K385"/>
    <mergeCell ref="B378:K378"/>
    <mergeCell ref="B379:K379"/>
    <mergeCell ref="B386:C386"/>
    <mergeCell ref="D386:E386"/>
    <mergeCell ref="F386:G386"/>
    <mergeCell ref="H386:I386"/>
    <mergeCell ref="J386:K386"/>
    <mergeCell ref="B382:C382"/>
    <mergeCell ref="D382:E382"/>
    <mergeCell ref="F382:G382"/>
    <mergeCell ref="H382:I382"/>
    <mergeCell ref="J382:K382"/>
    <mergeCell ref="B383:C383"/>
    <mergeCell ref="D383:E383"/>
    <mergeCell ref="F383:G383"/>
    <mergeCell ref="H383:I383"/>
    <mergeCell ref="J383:K383"/>
    <mergeCell ref="B395:C395"/>
    <mergeCell ref="D395:E395"/>
    <mergeCell ref="F395:G395"/>
    <mergeCell ref="B400:K400"/>
    <mergeCell ref="B401:K401"/>
    <mergeCell ref="B389:C389"/>
    <mergeCell ref="D389:E389"/>
    <mergeCell ref="F389:G389"/>
    <mergeCell ref="H389:I389"/>
    <mergeCell ref="J389:K389"/>
    <mergeCell ref="B390:C390"/>
    <mergeCell ref="D390:E390"/>
    <mergeCell ref="F390:G390"/>
    <mergeCell ref="H390:I390"/>
    <mergeCell ref="J390:K390"/>
    <mergeCell ref="B391:C391"/>
    <mergeCell ref="D391:E391"/>
    <mergeCell ref="F391:G391"/>
    <mergeCell ref="H391:I391"/>
    <mergeCell ref="J391:K391"/>
    <mergeCell ref="B392:C392"/>
    <mergeCell ref="D392:E392"/>
    <mergeCell ref="F392:G392"/>
    <mergeCell ref="H392:I392"/>
    <mergeCell ref="B396:C396"/>
    <mergeCell ref="D396:E396"/>
    <mergeCell ref="F396:G396"/>
    <mergeCell ref="B402:K402"/>
    <mergeCell ref="B406:K406"/>
    <mergeCell ref="B410:K410"/>
    <mergeCell ref="B404:K404"/>
    <mergeCell ref="B405:K405"/>
    <mergeCell ref="B408:K408"/>
    <mergeCell ref="B409:K409"/>
    <mergeCell ref="D422:E422"/>
    <mergeCell ref="F422:G422"/>
    <mergeCell ref="H422:I422"/>
    <mergeCell ref="J422:K422"/>
    <mergeCell ref="B423:C423"/>
    <mergeCell ref="D423:E423"/>
    <mergeCell ref="F423:G423"/>
    <mergeCell ref="H423:I423"/>
    <mergeCell ref="J423:K423"/>
    <mergeCell ref="B414:C414"/>
    <mergeCell ref="D414:E414"/>
    <mergeCell ref="F414:G414"/>
    <mergeCell ref="H414:I414"/>
    <mergeCell ref="J414:K414"/>
    <mergeCell ref="B412:C412"/>
    <mergeCell ref="D412:E412"/>
    <mergeCell ref="F412:G412"/>
    <mergeCell ref="H412:I412"/>
    <mergeCell ref="J412:K412"/>
    <mergeCell ref="B413:C413"/>
    <mergeCell ref="D413:E413"/>
    <mergeCell ref="F413:G413"/>
    <mergeCell ref="H413:I413"/>
    <mergeCell ref="J413:K413"/>
    <mergeCell ref="B420:C420"/>
    <mergeCell ref="D420:E420"/>
    <mergeCell ref="F420:G420"/>
    <mergeCell ref="H420:I420"/>
    <mergeCell ref="J420:K420"/>
    <mergeCell ref="B415:C415"/>
    <mergeCell ref="D415:E415"/>
    <mergeCell ref="F415:G415"/>
    <mergeCell ref="H415:I415"/>
    <mergeCell ref="J415:K415"/>
    <mergeCell ref="B416:C416"/>
    <mergeCell ref="D416:E416"/>
    <mergeCell ref="F416:G416"/>
    <mergeCell ref="H416:I416"/>
    <mergeCell ref="J416:K416"/>
    <mergeCell ref="B419:C419"/>
    <mergeCell ref="D419:E419"/>
    <mergeCell ref="F419:G419"/>
    <mergeCell ref="H419:I419"/>
    <mergeCell ref="J419:K419"/>
    <mergeCell ref="B138:C138"/>
    <mergeCell ref="D138:E138"/>
    <mergeCell ref="F138:G138"/>
    <mergeCell ref="H138:I138"/>
    <mergeCell ref="J138:K138"/>
    <mergeCell ref="B134:K134"/>
    <mergeCell ref="D271:E271"/>
    <mergeCell ref="F271:G271"/>
    <mergeCell ref="B274:C274"/>
    <mergeCell ref="D274:E274"/>
    <mergeCell ref="F274:G274"/>
    <mergeCell ref="B151:C151"/>
    <mergeCell ref="D151:E151"/>
    <mergeCell ref="F151:G151"/>
    <mergeCell ref="B155:K155"/>
    <mergeCell ref="B157:K157"/>
    <mergeCell ref="B270:C270"/>
    <mergeCell ref="D270:E270"/>
    <mergeCell ref="F270:G270"/>
    <mergeCell ref="B268:C268"/>
    <mergeCell ref="D268:E268"/>
    <mergeCell ref="F268:G268"/>
    <mergeCell ref="H268:I268"/>
    <mergeCell ref="J268:K268"/>
    <mergeCell ref="D293:E293"/>
    <mergeCell ref="H304:I304"/>
    <mergeCell ref="J304:K304"/>
    <mergeCell ref="B306:C306"/>
    <mergeCell ref="D306:E306"/>
    <mergeCell ref="F306:G306"/>
    <mergeCell ref="B312:K312"/>
    <mergeCell ref="B316:K316"/>
    <mergeCell ref="B320:K320"/>
    <mergeCell ref="B304:C304"/>
    <mergeCell ref="D304:E304"/>
    <mergeCell ref="F304:G304"/>
    <mergeCell ref="B305:C305"/>
    <mergeCell ref="D305:E305"/>
    <mergeCell ref="F305:G305"/>
    <mergeCell ref="B318:K318"/>
    <mergeCell ref="B319:K319"/>
    <mergeCell ref="B310:K310"/>
    <mergeCell ref="B311:K311"/>
    <mergeCell ref="B314:K314"/>
    <mergeCell ref="B315:K315"/>
    <mergeCell ref="B300:C300"/>
    <mergeCell ref="D300:E300"/>
    <mergeCell ref="F300:G300"/>
    <mergeCell ref="B327:C327"/>
    <mergeCell ref="D327:E327"/>
    <mergeCell ref="F327:G327"/>
    <mergeCell ref="H327:I327"/>
    <mergeCell ref="J327:K327"/>
    <mergeCell ref="B326:C326"/>
    <mergeCell ref="D326:E326"/>
    <mergeCell ref="F326:G326"/>
    <mergeCell ref="H326:I326"/>
    <mergeCell ref="J326:K326"/>
    <mergeCell ref="B357:C357"/>
    <mergeCell ref="D357:E357"/>
    <mergeCell ref="F357:G357"/>
    <mergeCell ref="H357:I357"/>
    <mergeCell ref="J357:K357"/>
    <mergeCell ref="H364:I364"/>
    <mergeCell ref="J364:K364"/>
    <mergeCell ref="B366:C366"/>
    <mergeCell ref="D366:E366"/>
    <mergeCell ref="F366:G366"/>
    <mergeCell ref="B362:C362"/>
    <mergeCell ref="D362:E362"/>
    <mergeCell ref="F362:G362"/>
    <mergeCell ref="H362:I362"/>
    <mergeCell ref="J362:K362"/>
    <mergeCell ref="B363:C363"/>
    <mergeCell ref="D363:E363"/>
    <mergeCell ref="F363:G363"/>
    <mergeCell ref="H363:I363"/>
    <mergeCell ref="J363:K363"/>
    <mergeCell ref="B359:C359"/>
    <mergeCell ref="D359:E359"/>
    <mergeCell ref="F359:G359"/>
    <mergeCell ref="H359:I359"/>
    <mergeCell ref="B376:K376"/>
    <mergeCell ref="B380:K380"/>
    <mergeCell ref="B387:C387"/>
    <mergeCell ref="D387:E387"/>
    <mergeCell ref="F387:G387"/>
    <mergeCell ref="H387:I387"/>
    <mergeCell ref="J387:K387"/>
    <mergeCell ref="H394:I394"/>
    <mergeCell ref="J394:K394"/>
    <mergeCell ref="B393:C393"/>
    <mergeCell ref="D393:E393"/>
    <mergeCell ref="F393:G393"/>
    <mergeCell ref="H393:I393"/>
    <mergeCell ref="J393:K393"/>
    <mergeCell ref="B394:C394"/>
    <mergeCell ref="D394:E394"/>
    <mergeCell ref="F394:G394"/>
    <mergeCell ref="J392:K392"/>
    <mergeCell ref="B384:C384"/>
    <mergeCell ref="D384:E384"/>
    <mergeCell ref="F384:G384"/>
    <mergeCell ref="H384:I384"/>
    <mergeCell ref="J384:K384"/>
    <mergeCell ref="B385:C385"/>
    <mergeCell ref="B430:K430"/>
    <mergeCell ref="B417:C417"/>
    <mergeCell ref="D417:E417"/>
    <mergeCell ref="F417:G417"/>
    <mergeCell ref="H417:I417"/>
    <mergeCell ref="J417:K417"/>
    <mergeCell ref="H424:I424"/>
    <mergeCell ref="J424:K424"/>
    <mergeCell ref="B426:C426"/>
    <mergeCell ref="D426:E426"/>
    <mergeCell ref="F426:G426"/>
    <mergeCell ref="B424:C424"/>
    <mergeCell ref="D424:E424"/>
    <mergeCell ref="F424:G424"/>
    <mergeCell ref="B425:C425"/>
    <mergeCell ref="D425:E425"/>
    <mergeCell ref="F425:G425"/>
    <mergeCell ref="B429:K429"/>
    <mergeCell ref="B421:C421"/>
    <mergeCell ref="D421:E421"/>
    <mergeCell ref="F421:G421"/>
    <mergeCell ref="H421:I421"/>
    <mergeCell ref="J421:K421"/>
    <mergeCell ref="B422:C422"/>
  </mergeCells>
  <dataValidations count="8">
    <dataValidation type="textLength" operator="lessThan" showInputMessage="1" showErrorMessage="1" errorTitle="Limited to 150 characters" error="This cell is limited to 150 characters including spaces." sqref="B61:C61" xr:uid="{00000000-0002-0000-0300-000000000000}">
      <formula1>150</formula1>
    </dataValidation>
    <dataValidation type="textLength" operator="lessThanOrEqual" allowBlank="1" showInputMessage="1" showErrorMessage="1" errorTitle="Cell limited to 2000 characters " error="This cell is limited to 2000 characters including spaces." sqref="B430:K430" xr:uid="{6E2638AC-B4AA-4D32-B917-F54C7754B26F}">
      <formula1>2000</formula1>
    </dataValidation>
    <dataValidation type="list" allowBlank="1" showInputMessage="1" showErrorMessage="1" sqref="B252:K252 C158:K158 B132:K132 C188:K188 B162:K162 C218:K218 B192:K192 C248:K248 B222:K222 C128:K128" xr:uid="{00000000-0002-0000-0300-000002000000}">
      <formula1>$S$278:$S$282</formula1>
    </dataValidation>
    <dataValidation type="textLength" operator="lessThanOrEqual" allowBlank="1" showInputMessage="1" showErrorMessage="1" errorTitle="Cell limited to 150 characters" error=" This cell is limited to 150 characters including spaces." sqref="B137:K137 B139:K139 B141:K141 B197:K197 B199:K199 B201:K201 B167:K167 B169:K169 B171:K171 B227:K227 B229:K229 B231:K231 B257:K257 B259:K259 B261:K261 B294:K294 B292:K292 B296:K296 B324:K324 B354:K354 B322:K322 B326:K326 B352:K352 B356:K356 B384:K384 B382:K382 B386:K386 B414:K414 B412:K412 B416:K416" xr:uid="{00000000-0002-0000-0300-000004000000}">
      <formula1>150</formula1>
    </dataValidation>
    <dataValidation type="textLength" operator="lessThanOrEqual" showInputMessage="1" showErrorMessage="1" errorTitle="Cell limited to 500 characters" error="This cell is limited to 500 characters including spaces." sqref="B126 B130 B186 B160 B156 B134 B286 B216 B190 B246 B220 B250 B290 B282:K282 B316 B320 B346 B312:K312 B376 B380 B350 B280:K280 B310:K310 B342:K342 B372:K372 B370:K370 B184 B254 B224 B194 B164 B124:K124 B154:K154 B214:K214 B244:K244 B340:K340 B406 B410 B402:K402 B400:K400" xr:uid="{00000000-0002-0000-0300-000005000000}">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300-000006000000}">
      <formula1>150</formula1>
    </dataValidation>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300-000007000000}">
      <formula1>500</formula1>
    </dataValidation>
    <dataValidation type="list" allowBlank="1" showInputMessage="1" showErrorMessage="1" sqref="B374:K374 B344:K344 B314:K314 B284:K284 B288:K288 B318:K318 B348:K348 B378:K378 B408:K408 B404:K404" xr:uid="{53EF4AB3-A823-420F-AE66-D6AB467748F0}">
      <formula1>$S$124:$S$128</formula1>
    </dataValidation>
  </dataValidation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440"/>
  <sheetViews>
    <sheetView showGridLines="0" zoomScaleNormal="100" workbookViewId="0">
      <selection activeCell="H413" sqref="H413:I413"/>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76</v>
      </c>
      <c r="C2" s="48"/>
      <c r="D2" s="147" t="str">
        <f>'Project Overview '!D27:H27</f>
        <v>[Research Program 4 Name]</v>
      </c>
      <c r="E2" s="147"/>
      <c r="F2" s="147"/>
      <c r="G2" s="147"/>
      <c r="H2" s="147"/>
      <c r="I2" s="48"/>
      <c r="J2" s="48"/>
      <c r="K2" s="69"/>
    </row>
    <row r="3" spans="2:20" ht="15.75" thickBot="1" x14ac:dyDescent="0.3"/>
    <row r="4" spans="2:20" ht="15.75" thickBot="1" x14ac:dyDescent="0.3">
      <c r="B4" s="74" t="str">
        <f>CONCATENATE("Total Inputs - ",B2)</f>
        <v>Total Inputs - Research Program 4</v>
      </c>
      <c r="C4" s="71"/>
      <c r="D4" s="71" t="str">
        <f>D2</f>
        <v>[Research Program 4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4</v>
      </c>
      <c r="C12" s="71"/>
      <c r="D12" s="71" t="str">
        <f>D2</f>
        <v>[Research Program 4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131</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132</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133</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134</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135</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4</v>
      </c>
      <c r="C49" s="71"/>
      <c r="D49" s="71" t="str">
        <f>D2</f>
        <v>[Research Program 4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136</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137</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138</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139</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140</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4</v>
      </c>
      <c r="C121" s="71"/>
      <c r="D121" s="71" t="str">
        <f>D2</f>
        <v>[Research Program 4 Name]</v>
      </c>
      <c r="E121" s="71"/>
      <c r="F121" s="71"/>
      <c r="G121" s="71"/>
      <c r="H121" s="71"/>
      <c r="I121" s="71"/>
      <c r="J121" s="71"/>
      <c r="K121" s="72"/>
      <c r="S121" s="81" t="s">
        <v>59</v>
      </c>
      <c r="T121" s="81"/>
    </row>
    <row r="122" spans="2:20" ht="15.75" outlineLevel="1" thickBot="1" x14ac:dyDescent="0.3"/>
    <row r="123" spans="2:20" ht="15.75" outlineLevel="1" thickBot="1" x14ac:dyDescent="0.3">
      <c r="B123" s="82" t="s">
        <v>141</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142</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143</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144</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145</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202</v>
      </c>
      <c r="C273" s="163"/>
      <c r="D273" s="162" t="s">
        <v>203</v>
      </c>
      <c r="E273" s="163"/>
      <c r="F273" s="162" t="s">
        <v>204</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4</v>
      </c>
      <c r="C276" s="71"/>
      <c r="D276" s="71" t="str">
        <f>D2</f>
        <v>[Research Program 4 Name]</v>
      </c>
      <c r="E276" s="71"/>
      <c r="F276" s="71"/>
      <c r="G276" s="71"/>
      <c r="H276" s="71"/>
      <c r="I276" s="71"/>
      <c r="J276" s="71"/>
      <c r="K276" s="72"/>
    </row>
    <row r="277" spans="2:20" ht="15.75" outlineLevel="1" thickBot="1" x14ac:dyDescent="0.3"/>
    <row r="278" spans="2:20" ht="15.75" outlineLevel="1" thickBot="1" x14ac:dyDescent="0.3">
      <c r="B278" s="82" t="s">
        <v>146</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54</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147</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148</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149</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211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150</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4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GAsTVwdmA4vTVvxbhJxhemRyap4ysULDNJIliHoY/kFCp9O6Go1Xbm/X+R16SPcHgrHuH+5PG+4sqn92NVTOoA==" saltValue="DJCl2ZeLgUvPmAtSx1kB4w==" spinCount="100000" sheet="1" objects="1" scenarios="1" formatRows="0"/>
  <mergeCells count="869">
    <mergeCell ref="B53:K56"/>
    <mergeCell ref="D2:H2"/>
    <mergeCell ref="B16:K19"/>
    <mergeCell ref="B23:K26"/>
    <mergeCell ref="B30:K33"/>
    <mergeCell ref="B37:K40"/>
    <mergeCell ref="B44:K47"/>
    <mergeCell ref="B63:C63"/>
    <mergeCell ref="D63:E63"/>
    <mergeCell ref="F63:G63"/>
    <mergeCell ref="H63:I63"/>
    <mergeCell ref="J63:K63"/>
    <mergeCell ref="B58:K58"/>
    <mergeCell ref="B60:C60"/>
    <mergeCell ref="D60:E60"/>
    <mergeCell ref="F60:G60"/>
    <mergeCell ref="H60:I60"/>
    <mergeCell ref="J60:K60"/>
    <mergeCell ref="B67:K70"/>
    <mergeCell ref="B61:C61"/>
    <mergeCell ref="D61:E61"/>
    <mergeCell ref="F61:G61"/>
    <mergeCell ref="H61:I61"/>
    <mergeCell ref="J61:K61"/>
    <mergeCell ref="B62:C62"/>
    <mergeCell ref="D62:E62"/>
    <mergeCell ref="F62:G62"/>
    <mergeCell ref="H62:I62"/>
    <mergeCell ref="J62:K62"/>
    <mergeCell ref="D75:E75"/>
    <mergeCell ref="F75:G75"/>
    <mergeCell ref="H75:I75"/>
    <mergeCell ref="J75:K75"/>
    <mergeCell ref="B76:C76"/>
    <mergeCell ref="D76:E76"/>
    <mergeCell ref="F76:G76"/>
    <mergeCell ref="H76:I76"/>
    <mergeCell ref="J76:K76"/>
    <mergeCell ref="B72:K72"/>
    <mergeCell ref="B74:C74"/>
    <mergeCell ref="D74:E74"/>
    <mergeCell ref="F74:G74"/>
    <mergeCell ref="H74:I74"/>
    <mergeCell ref="J74:K74"/>
    <mergeCell ref="B91:C91"/>
    <mergeCell ref="D91:E91"/>
    <mergeCell ref="F91:G91"/>
    <mergeCell ref="H91:I91"/>
    <mergeCell ref="J91:K91"/>
    <mergeCell ref="B86:K86"/>
    <mergeCell ref="B88:C88"/>
    <mergeCell ref="D88:E88"/>
    <mergeCell ref="F88:G88"/>
    <mergeCell ref="H88:I88"/>
    <mergeCell ref="J88:K88"/>
    <mergeCell ref="B77:C77"/>
    <mergeCell ref="D77:E77"/>
    <mergeCell ref="F77:G77"/>
    <mergeCell ref="H77:I77"/>
    <mergeCell ref="J77:K77"/>
    <mergeCell ref="B81:K84"/>
    <mergeCell ref="B75:C75"/>
    <mergeCell ref="B95:K98"/>
    <mergeCell ref="B89:C89"/>
    <mergeCell ref="D89:E89"/>
    <mergeCell ref="F89:G89"/>
    <mergeCell ref="H89:I89"/>
    <mergeCell ref="J89:K89"/>
    <mergeCell ref="B90:C90"/>
    <mergeCell ref="D90:E90"/>
    <mergeCell ref="F90:G90"/>
    <mergeCell ref="H90:I90"/>
    <mergeCell ref="J90:K90"/>
    <mergeCell ref="B105:C105"/>
    <mergeCell ref="D105:E105"/>
    <mergeCell ref="F105:G105"/>
    <mergeCell ref="H105:I105"/>
    <mergeCell ref="J105:K105"/>
    <mergeCell ref="B109:K112"/>
    <mergeCell ref="B103:C103"/>
    <mergeCell ref="D103:E103"/>
    <mergeCell ref="F103:G103"/>
    <mergeCell ref="H103:I103"/>
    <mergeCell ref="J103:K103"/>
    <mergeCell ref="B104:C104"/>
    <mergeCell ref="D104:E104"/>
    <mergeCell ref="F104:G104"/>
    <mergeCell ref="H104:I104"/>
    <mergeCell ref="J104:K104"/>
    <mergeCell ref="B100:K100"/>
    <mergeCell ref="B102:C102"/>
    <mergeCell ref="D102:E102"/>
    <mergeCell ref="F102:G102"/>
    <mergeCell ref="H102:I102"/>
    <mergeCell ref="J102:K102"/>
    <mergeCell ref="B119:C119"/>
    <mergeCell ref="D119:E119"/>
    <mergeCell ref="F119:G119"/>
    <mergeCell ref="H119:I119"/>
    <mergeCell ref="J119:K119"/>
    <mergeCell ref="B117:C117"/>
    <mergeCell ref="D117:E117"/>
    <mergeCell ref="F117:G117"/>
    <mergeCell ref="H117:I117"/>
    <mergeCell ref="J117:K117"/>
    <mergeCell ref="B118:C118"/>
    <mergeCell ref="D118:E118"/>
    <mergeCell ref="F118:G118"/>
    <mergeCell ref="H118:I118"/>
    <mergeCell ref="J118:K118"/>
    <mergeCell ref="B114:K114"/>
    <mergeCell ref="B116:C116"/>
    <mergeCell ref="D116:E116"/>
    <mergeCell ref="F116:G116"/>
    <mergeCell ref="H116:I116"/>
    <mergeCell ref="J116:K116"/>
    <mergeCell ref="B137:C137"/>
    <mergeCell ref="D137:E137"/>
    <mergeCell ref="F137:G137"/>
    <mergeCell ref="H137:I137"/>
    <mergeCell ref="J137:K137"/>
    <mergeCell ref="B129:K129"/>
    <mergeCell ref="B130:K130"/>
    <mergeCell ref="B133:K133"/>
    <mergeCell ref="B125:K125"/>
    <mergeCell ref="B127:K127"/>
    <mergeCell ref="B131:K131"/>
    <mergeCell ref="B135:K135"/>
    <mergeCell ref="H147:I147"/>
    <mergeCell ref="J147:K147"/>
    <mergeCell ref="B139:C139"/>
    <mergeCell ref="D139:E139"/>
    <mergeCell ref="F139:G139"/>
    <mergeCell ref="H139:I139"/>
    <mergeCell ref="J139:K139"/>
    <mergeCell ref="B140:C140"/>
    <mergeCell ref="D140:E140"/>
    <mergeCell ref="F140:G140"/>
    <mergeCell ref="H140:I140"/>
    <mergeCell ref="J140:K140"/>
    <mergeCell ref="B141:C141"/>
    <mergeCell ref="D141:E141"/>
    <mergeCell ref="F141:G141"/>
    <mergeCell ref="H141:I141"/>
    <mergeCell ref="J141:K141"/>
    <mergeCell ref="B142:C142"/>
    <mergeCell ref="D142:E142"/>
    <mergeCell ref="F142:G142"/>
    <mergeCell ref="H142:I142"/>
    <mergeCell ref="J142:K142"/>
    <mergeCell ref="B159:K159"/>
    <mergeCell ref="B160:K160"/>
    <mergeCell ref="B163:K163"/>
    <mergeCell ref="B164:K164"/>
    <mergeCell ref="B161:K161"/>
    <mergeCell ref="B165:K165"/>
    <mergeCell ref="B144:C144"/>
    <mergeCell ref="D144:E144"/>
    <mergeCell ref="F144:G144"/>
    <mergeCell ref="H144:I144"/>
    <mergeCell ref="J144:K144"/>
    <mergeCell ref="B145:C145"/>
    <mergeCell ref="D145:E145"/>
    <mergeCell ref="F145:G145"/>
    <mergeCell ref="H145:I145"/>
    <mergeCell ref="J145:K145"/>
    <mergeCell ref="B146:C146"/>
    <mergeCell ref="D146:E146"/>
    <mergeCell ref="F146:G146"/>
    <mergeCell ref="H146:I146"/>
    <mergeCell ref="J146:K146"/>
    <mergeCell ref="B147:C147"/>
    <mergeCell ref="D147:E147"/>
    <mergeCell ref="F147:G147"/>
    <mergeCell ref="B150:C150"/>
    <mergeCell ref="D150:E150"/>
    <mergeCell ref="F150:G150"/>
    <mergeCell ref="B148:C148"/>
    <mergeCell ref="D148:E148"/>
    <mergeCell ref="F148:G148"/>
    <mergeCell ref="H148:I148"/>
    <mergeCell ref="J148:K148"/>
    <mergeCell ref="B149:C149"/>
    <mergeCell ref="D149:E149"/>
    <mergeCell ref="F149:G149"/>
    <mergeCell ref="H149:I149"/>
    <mergeCell ref="J149:K149"/>
    <mergeCell ref="B169:C169"/>
    <mergeCell ref="D169:E169"/>
    <mergeCell ref="F169:G169"/>
    <mergeCell ref="H169:I169"/>
    <mergeCell ref="J169:K169"/>
    <mergeCell ref="B170:C170"/>
    <mergeCell ref="D170:E170"/>
    <mergeCell ref="F170:G170"/>
    <mergeCell ref="H170:I170"/>
    <mergeCell ref="J170:K170"/>
    <mergeCell ref="B167:C167"/>
    <mergeCell ref="D167:E167"/>
    <mergeCell ref="F167:G167"/>
    <mergeCell ref="H167:I167"/>
    <mergeCell ref="J167:K167"/>
    <mergeCell ref="B168:C168"/>
    <mergeCell ref="D168:E168"/>
    <mergeCell ref="F168:G168"/>
    <mergeCell ref="H168:I168"/>
    <mergeCell ref="J168:K168"/>
    <mergeCell ref="B174:C174"/>
    <mergeCell ref="D174:E174"/>
    <mergeCell ref="F174:G174"/>
    <mergeCell ref="H174:I174"/>
    <mergeCell ref="J174:K174"/>
    <mergeCell ref="B175:C175"/>
    <mergeCell ref="D175:E175"/>
    <mergeCell ref="F175:G175"/>
    <mergeCell ref="H175:I175"/>
    <mergeCell ref="J175:K175"/>
    <mergeCell ref="B171:C171"/>
    <mergeCell ref="D171:E171"/>
    <mergeCell ref="F171:G171"/>
    <mergeCell ref="H171:I171"/>
    <mergeCell ref="J171:K171"/>
    <mergeCell ref="B172:C172"/>
    <mergeCell ref="D172:E172"/>
    <mergeCell ref="F172:G172"/>
    <mergeCell ref="H172:I172"/>
    <mergeCell ref="J172:K172"/>
    <mergeCell ref="D179:E179"/>
    <mergeCell ref="F179:G179"/>
    <mergeCell ref="H179:I179"/>
    <mergeCell ref="J179:K179"/>
    <mergeCell ref="B181:C181"/>
    <mergeCell ref="D181:E181"/>
    <mergeCell ref="F181:G181"/>
    <mergeCell ref="B185:K185"/>
    <mergeCell ref="B187:K187"/>
    <mergeCell ref="B198:C198"/>
    <mergeCell ref="D198:E198"/>
    <mergeCell ref="F198:G198"/>
    <mergeCell ref="H198:I198"/>
    <mergeCell ref="J198:K198"/>
    <mergeCell ref="B176:C176"/>
    <mergeCell ref="D176:E176"/>
    <mergeCell ref="F176:G176"/>
    <mergeCell ref="H176:I176"/>
    <mergeCell ref="J176:K176"/>
    <mergeCell ref="B177:C177"/>
    <mergeCell ref="D177:E177"/>
    <mergeCell ref="F177:G177"/>
    <mergeCell ref="H177:I177"/>
    <mergeCell ref="J177:K177"/>
    <mergeCell ref="B180:C180"/>
    <mergeCell ref="D180:E180"/>
    <mergeCell ref="F180:G180"/>
    <mergeCell ref="B178:C178"/>
    <mergeCell ref="D178:E178"/>
    <mergeCell ref="F178:G178"/>
    <mergeCell ref="H178:I178"/>
    <mergeCell ref="J178:K178"/>
    <mergeCell ref="B179:C179"/>
    <mergeCell ref="B189:K189"/>
    <mergeCell ref="B190:K190"/>
    <mergeCell ref="B193:K193"/>
    <mergeCell ref="B194:K194"/>
    <mergeCell ref="B191:K191"/>
    <mergeCell ref="B195:K195"/>
    <mergeCell ref="B197:C197"/>
    <mergeCell ref="D197:E197"/>
    <mergeCell ref="F197:G197"/>
    <mergeCell ref="H197:I197"/>
    <mergeCell ref="J197:K197"/>
    <mergeCell ref="B201:C201"/>
    <mergeCell ref="D201:E201"/>
    <mergeCell ref="F201:G201"/>
    <mergeCell ref="H201:I201"/>
    <mergeCell ref="J201:K201"/>
    <mergeCell ref="B202:C202"/>
    <mergeCell ref="D202:E202"/>
    <mergeCell ref="F202:G202"/>
    <mergeCell ref="H202:I202"/>
    <mergeCell ref="J202:K202"/>
    <mergeCell ref="B199:C199"/>
    <mergeCell ref="D199:E199"/>
    <mergeCell ref="F199:G199"/>
    <mergeCell ref="H199:I199"/>
    <mergeCell ref="J199:K199"/>
    <mergeCell ref="B200:C200"/>
    <mergeCell ref="D200:E200"/>
    <mergeCell ref="F200:G200"/>
    <mergeCell ref="H200:I200"/>
    <mergeCell ref="J200:K200"/>
    <mergeCell ref="B225:K225"/>
    <mergeCell ref="B204:C204"/>
    <mergeCell ref="D204:E204"/>
    <mergeCell ref="F204:G204"/>
    <mergeCell ref="H204:I204"/>
    <mergeCell ref="J204:K204"/>
    <mergeCell ref="B205:C205"/>
    <mergeCell ref="D205:E205"/>
    <mergeCell ref="F205:G205"/>
    <mergeCell ref="H205:I205"/>
    <mergeCell ref="J205:K205"/>
    <mergeCell ref="B206:C206"/>
    <mergeCell ref="D206:E206"/>
    <mergeCell ref="F206:G206"/>
    <mergeCell ref="H206:I206"/>
    <mergeCell ref="J206:K206"/>
    <mergeCell ref="B207:C207"/>
    <mergeCell ref="D207:E207"/>
    <mergeCell ref="F207:G207"/>
    <mergeCell ref="H207:I207"/>
    <mergeCell ref="J207:K207"/>
    <mergeCell ref="B211:C211"/>
    <mergeCell ref="D211:E211"/>
    <mergeCell ref="F211:G211"/>
    <mergeCell ref="B215:K215"/>
    <mergeCell ref="B217:K217"/>
    <mergeCell ref="B219:K219"/>
    <mergeCell ref="B220:K220"/>
    <mergeCell ref="B223:K223"/>
    <mergeCell ref="B224:K224"/>
    <mergeCell ref="B221:K221"/>
    <mergeCell ref="B210:C210"/>
    <mergeCell ref="D210:E210"/>
    <mergeCell ref="F210:G210"/>
    <mergeCell ref="B208:C208"/>
    <mergeCell ref="D208:E208"/>
    <mergeCell ref="F208:G208"/>
    <mergeCell ref="H208:I208"/>
    <mergeCell ref="J208:K208"/>
    <mergeCell ref="B209:C209"/>
    <mergeCell ref="D209:E209"/>
    <mergeCell ref="F209:G209"/>
    <mergeCell ref="H209:I209"/>
    <mergeCell ref="J209:K209"/>
    <mergeCell ref="B229:C229"/>
    <mergeCell ref="D229:E229"/>
    <mergeCell ref="F229:G229"/>
    <mergeCell ref="H229:I229"/>
    <mergeCell ref="J229:K229"/>
    <mergeCell ref="B230:C230"/>
    <mergeCell ref="D230:E230"/>
    <mergeCell ref="F230:G230"/>
    <mergeCell ref="H230:I230"/>
    <mergeCell ref="J230:K230"/>
    <mergeCell ref="B227:C227"/>
    <mergeCell ref="D227:E227"/>
    <mergeCell ref="F227:G227"/>
    <mergeCell ref="H227:I227"/>
    <mergeCell ref="J227:K227"/>
    <mergeCell ref="B228:C228"/>
    <mergeCell ref="D228:E228"/>
    <mergeCell ref="F228:G228"/>
    <mergeCell ref="H228:I228"/>
    <mergeCell ref="J228:K228"/>
    <mergeCell ref="B234:C234"/>
    <mergeCell ref="D234:E234"/>
    <mergeCell ref="F234:G234"/>
    <mergeCell ref="H234:I234"/>
    <mergeCell ref="J234:K234"/>
    <mergeCell ref="B235:C235"/>
    <mergeCell ref="D235:E235"/>
    <mergeCell ref="F235:G235"/>
    <mergeCell ref="H235:I235"/>
    <mergeCell ref="J235:K235"/>
    <mergeCell ref="B231:C231"/>
    <mergeCell ref="D231:E231"/>
    <mergeCell ref="F231:G231"/>
    <mergeCell ref="H231:I231"/>
    <mergeCell ref="J231:K231"/>
    <mergeCell ref="B232:C232"/>
    <mergeCell ref="D232:E232"/>
    <mergeCell ref="F232:G232"/>
    <mergeCell ref="H232:I232"/>
    <mergeCell ref="J232:K232"/>
    <mergeCell ref="D239:E239"/>
    <mergeCell ref="F239:G239"/>
    <mergeCell ref="H239:I239"/>
    <mergeCell ref="J239:K239"/>
    <mergeCell ref="B241:C241"/>
    <mergeCell ref="D241:E241"/>
    <mergeCell ref="F241:G241"/>
    <mergeCell ref="B245:K245"/>
    <mergeCell ref="B247:K247"/>
    <mergeCell ref="B258:C258"/>
    <mergeCell ref="D258:E258"/>
    <mergeCell ref="F258:G258"/>
    <mergeCell ref="H258:I258"/>
    <mergeCell ref="J258:K258"/>
    <mergeCell ref="B236:C236"/>
    <mergeCell ref="D236:E236"/>
    <mergeCell ref="F236:G236"/>
    <mergeCell ref="H236:I236"/>
    <mergeCell ref="J236:K236"/>
    <mergeCell ref="B237:C237"/>
    <mergeCell ref="D237:E237"/>
    <mergeCell ref="F237:G237"/>
    <mergeCell ref="H237:I237"/>
    <mergeCell ref="J237:K237"/>
    <mergeCell ref="B240:C240"/>
    <mergeCell ref="D240:E240"/>
    <mergeCell ref="F240:G240"/>
    <mergeCell ref="B238:C238"/>
    <mergeCell ref="D238:E238"/>
    <mergeCell ref="F238:G238"/>
    <mergeCell ref="H238:I238"/>
    <mergeCell ref="J238:K238"/>
    <mergeCell ref="B239:C239"/>
    <mergeCell ref="B249:K249"/>
    <mergeCell ref="B250:K250"/>
    <mergeCell ref="B253:K253"/>
    <mergeCell ref="B254:K254"/>
    <mergeCell ref="B251:K251"/>
    <mergeCell ref="B255:K255"/>
    <mergeCell ref="B257:C257"/>
    <mergeCell ref="D257:E257"/>
    <mergeCell ref="F257:G257"/>
    <mergeCell ref="H257:I257"/>
    <mergeCell ref="J257:K257"/>
    <mergeCell ref="B261:C261"/>
    <mergeCell ref="D261:E261"/>
    <mergeCell ref="F261:G261"/>
    <mergeCell ref="H261:I261"/>
    <mergeCell ref="J261:K261"/>
    <mergeCell ref="B262:C262"/>
    <mergeCell ref="D262:E262"/>
    <mergeCell ref="F262:G262"/>
    <mergeCell ref="H262:I262"/>
    <mergeCell ref="J262:K262"/>
    <mergeCell ref="B259:C259"/>
    <mergeCell ref="D259:E259"/>
    <mergeCell ref="F259:G259"/>
    <mergeCell ref="H259:I259"/>
    <mergeCell ref="J259:K259"/>
    <mergeCell ref="B260:C260"/>
    <mergeCell ref="D260:E260"/>
    <mergeCell ref="F260:G260"/>
    <mergeCell ref="H260:I260"/>
    <mergeCell ref="J260:K260"/>
    <mergeCell ref="B266:C266"/>
    <mergeCell ref="D266:E266"/>
    <mergeCell ref="F266:G266"/>
    <mergeCell ref="H266:I266"/>
    <mergeCell ref="J266:K266"/>
    <mergeCell ref="B267:C267"/>
    <mergeCell ref="D267:E267"/>
    <mergeCell ref="F267:G267"/>
    <mergeCell ref="H267:I267"/>
    <mergeCell ref="J267:K267"/>
    <mergeCell ref="B264:C264"/>
    <mergeCell ref="D264:E264"/>
    <mergeCell ref="F264:G264"/>
    <mergeCell ref="H264:I264"/>
    <mergeCell ref="J264:K264"/>
    <mergeCell ref="B265:C265"/>
    <mergeCell ref="D265:E265"/>
    <mergeCell ref="F265:G265"/>
    <mergeCell ref="H265:I265"/>
    <mergeCell ref="J265:K265"/>
    <mergeCell ref="B269:C269"/>
    <mergeCell ref="D269:E269"/>
    <mergeCell ref="F269:G269"/>
    <mergeCell ref="B273:C273"/>
    <mergeCell ref="D273:E273"/>
    <mergeCell ref="F273:G273"/>
    <mergeCell ref="H269:I269"/>
    <mergeCell ref="J269:K269"/>
    <mergeCell ref="B271:C271"/>
    <mergeCell ref="B280:K280"/>
    <mergeCell ref="B281:K281"/>
    <mergeCell ref="B290:K290"/>
    <mergeCell ref="B292:C292"/>
    <mergeCell ref="D292:E292"/>
    <mergeCell ref="F292:G292"/>
    <mergeCell ref="H292:I292"/>
    <mergeCell ref="J292:K292"/>
    <mergeCell ref="B284:K284"/>
    <mergeCell ref="B285:K285"/>
    <mergeCell ref="B288:K288"/>
    <mergeCell ref="B289:K289"/>
    <mergeCell ref="B282:K282"/>
    <mergeCell ref="B286:K286"/>
    <mergeCell ref="B297:C297"/>
    <mergeCell ref="D297:E297"/>
    <mergeCell ref="F297:G297"/>
    <mergeCell ref="H297:I297"/>
    <mergeCell ref="J297:K297"/>
    <mergeCell ref="F293:G293"/>
    <mergeCell ref="H293:I293"/>
    <mergeCell ref="J293:K293"/>
    <mergeCell ref="B294:C294"/>
    <mergeCell ref="D294:E294"/>
    <mergeCell ref="F294:G294"/>
    <mergeCell ref="H294:I294"/>
    <mergeCell ref="J294:K294"/>
    <mergeCell ref="B293:C293"/>
    <mergeCell ref="B295:C295"/>
    <mergeCell ref="D295:E295"/>
    <mergeCell ref="F295:G295"/>
    <mergeCell ref="H295:I295"/>
    <mergeCell ref="J295:K295"/>
    <mergeCell ref="B296:C296"/>
    <mergeCell ref="D296:E296"/>
    <mergeCell ref="F296:G296"/>
    <mergeCell ref="H296:I296"/>
    <mergeCell ref="J296:K296"/>
    <mergeCell ref="B303:C303"/>
    <mergeCell ref="D303:E303"/>
    <mergeCell ref="F303:G303"/>
    <mergeCell ref="H303:I303"/>
    <mergeCell ref="J303:K303"/>
    <mergeCell ref="B299:C299"/>
    <mergeCell ref="D299:E299"/>
    <mergeCell ref="F299:G299"/>
    <mergeCell ref="H299:I299"/>
    <mergeCell ref="J299:K299"/>
    <mergeCell ref="H300:I300"/>
    <mergeCell ref="J300:K300"/>
    <mergeCell ref="B301:C301"/>
    <mergeCell ref="D301:E301"/>
    <mergeCell ref="F301:G301"/>
    <mergeCell ref="H301:I301"/>
    <mergeCell ref="J301:K301"/>
    <mergeCell ref="B302:C302"/>
    <mergeCell ref="D302:E302"/>
    <mergeCell ref="F302:G302"/>
    <mergeCell ref="H302:I302"/>
    <mergeCell ref="J302:K302"/>
    <mergeCell ref="J325:K325"/>
    <mergeCell ref="B322:C322"/>
    <mergeCell ref="D322:E322"/>
    <mergeCell ref="F322:G322"/>
    <mergeCell ref="H322:I322"/>
    <mergeCell ref="J322:K322"/>
    <mergeCell ref="B323:C323"/>
    <mergeCell ref="D323:E323"/>
    <mergeCell ref="F323:G323"/>
    <mergeCell ref="H323:I323"/>
    <mergeCell ref="J323:K323"/>
    <mergeCell ref="H324:I324"/>
    <mergeCell ref="J324:K324"/>
    <mergeCell ref="B325:C325"/>
    <mergeCell ref="D325:E325"/>
    <mergeCell ref="F325:G325"/>
    <mergeCell ref="H325:I325"/>
    <mergeCell ref="B324:C324"/>
    <mergeCell ref="D324:E324"/>
    <mergeCell ref="F324:G324"/>
    <mergeCell ref="B329:C329"/>
    <mergeCell ref="D329:E329"/>
    <mergeCell ref="F329:G329"/>
    <mergeCell ref="H329:I329"/>
    <mergeCell ref="J329:K329"/>
    <mergeCell ref="B330:C330"/>
    <mergeCell ref="D330:E330"/>
    <mergeCell ref="F330:G330"/>
    <mergeCell ref="H330:I330"/>
    <mergeCell ref="J330:K330"/>
    <mergeCell ref="B340:K340"/>
    <mergeCell ref="B341:K341"/>
    <mergeCell ref="B331:C331"/>
    <mergeCell ref="D331:E331"/>
    <mergeCell ref="F331:G331"/>
    <mergeCell ref="H331:I331"/>
    <mergeCell ref="J331:K331"/>
    <mergeCell ref="B332:C332"/>
    <mergeCell ref="D332:E332"/>
    <mergeCell ref="F332:G332"/>
    <mergeCell ref="H332:I332"/>
    <mergeCell ref="J332:K332"/>
    <mergeCell ref="B333:C333"/>
    <mergeCell ref="D333:E333"/>
    <mergeCell ref="F333:G333"/>
    <mergeCell ref="H333:I333"/>
    <mergeCell ref="J333:K333"/>
    <mergeCell ref="B334:C334"/>
    <mergeCell ref="D334:E334"/>
    <mergeCell ref="F334:G334"/>
    <mergeCell ref="H334:I334"/>
    <mergeCell ref="J334:K334"/>
    <mergeCell ref="B336:C336"/>
    <mergeCell ref="D336:E336"/>
    <mergeCell ref="F336:G336"/>
    <mergeCell ref="B342:K342"/>
    <mergeCell ref="B346:K346"/>
    <mergeCell ref="B355:C355"/>
    <mergeCell ref="D355:E355"/>
    <mergeCell ref="F355:G355"/>
    <mergeCell ref="H355:I355"/>
    <mergeCell ref="J355:K355"/>
    <mergeCell ref="B350:K350"/>
    <mergeCell ref="B352:C352"/>
    <mergeCell ref="D352:E352"/>
    <mergeCell ref="F352:G352"/>
    <mergeCell ref="H352:I352"/>
    <mergeCell ref="J352:K352"/>
    <mergeCell ref="B344:K344"/>
    <mergeCell ref="B345:K345"/>
    <mergeCell ref="B348:K348"/>
    <mergeCell ref="B349:K349"/>
    <mergeCell ref="B335:C335"/>
    <mergeCell ref="D335:E335"/>
    <mergeCell ref="F335:G335"/>
    <mergeCell ref="B356:C356"/>
    <mergeCell ref="D356:E356"/>
    <mergeCell ref="F356:G356"/>
    <mergeCell ref="H356:I356"/>
    <mergeCell ref="J356:K356"/>
    <mergeCell ref="B353:C353"/>
    <mergeCell ref="D353:E353"/>
    <mergeCell ref="F353:G353"/>
    <mergeCell ref="H353:I353"/>
    <mergeCell ref="J353:K353"/>
    <mergeCell ref="B354:C354"/>
    <mergeCell ref="D354:E354"/>
    <mergeCell ref="F354:G354"/>
    <mergeCell ref="H354:I354"/>
    <mergeCell ref="J354:K354"/>
    <mergeCell ref="J359:K359"/>
    <mergeCell ref="B360:C360"/>
    <mergeCell ref="D360:E360"/>
    <mergeCell ref="F360:G360"/>
    <mergeCell ref="H360:I360"/>
    <mergeCell ref="J360:K360"/>
    <mergeCell ref="B361:C361"/>
    <mergeCell ref="D361:E361"/>
    <mergeCell ref="F361:G361"/>
    <mergeCell ref="H361:I361"/>
    <mergeCell ref="J361:K361"/>
    <mergeCell ref="B370:K370"/>
    <mergeCell ref="B371:K371"/>
    <mergeCell ref="B374:K374"/>
    <mergeCell ref="B375:K375"/>
    <mergeCell ref="B364:C364"/>
    <mergeCell ref="D364:E364"/>
    <mergeCell ref="F364:G364"/>
    <mergeCell ref="B365:C365"/>
    <mergeCell ref="D365:E365"/>
    <mergeCell ref="F365:G365"/>
    <mergeCell ref="B372:K372"/>
    <mergeCell ref="D385:E385"/>
    <mergeCell ref="F385:G385"/>
    <mergeCell ref="H385:I385"/>
    <mergeCell ref="J385:K385"/>
    <mergeCell ref="B378:K378"/>
    <mergeCell ref="B379:K379"/>
    <mergeCell ref="B386:C386"/>
    <mergeCell ref="D386:E386"/>
    <mergeCell ref="F386:G386"/>
    <mergeCell ref="H386:I386"/>
    <mergeCell ref="J386:K386"/>
    <mergeCell ref="B382:C382"/>
    <mergeCell ref="D382:E382"/>
    <mergeCell ref="F382:G382"/>
    <mergeCell ref="H382:I382"/>
    <mergeCell ref="J382:K382"/>
    <mergeCell ref="B383:C383"/>
    <mergeCell ref="D383:E383"/>
    <mergeCell ref="F383:G383"/>
    <mergeCell ref="H383:I383"/>
    <mergeCell ref="J383:K383"/>
    <mergeCell ref="B395:C395"/>
    <mergeCell ref="D395:E395"/>
    <mergeCell ref="F395:G395"/>
    <mergeCell ref="B400:K400"/>
    <mergeCell ref="B401:K401"/>
    <mergeCell ref="B389:C389"/>
    <mergeCell ref="D389:E389"/>
    <mergeCell ref="F389:G389"/>
    <mergeCell ref="H389:I389"/>
    <mergeCell ref="J389:K389"/>
    <mergeCell ref="B390:C390"/>
    <mergeCell ref="D390:E390"/>
    <mergeCell ref="F390:G390"/>
    <mergeCell ref="H390:I390"/>
    <mergeCell ref="J390:K390"/>
    <mergeCell ref="B391:C391"/>
    <mergeCell ref="D391:E391"/>
    <mergeCell ref="F391:G391"/>
    <mergeCell ref="H391:I391"/>
    <mergeCell ref="J391:K391"/>
    <mergeCell ref="B392:C392"/>
    <mergeCell ref="D392:E392"/>
    <mergeCell ref="F392:G392"/>
    <mergeCell ref="H392:I392"/>
    <mergeCell ref="B396:C396"/>
    <mergeCell ref="D396:E396"/>
    <mergeCell ref="F396:G396"/>
    <mergeCell ref="B402:K402"/>
    <mergeCell ref="B406:K406"/>
    <mergeCell ref="B410:K410"/>
    <mergeCell ref="B404:K404"/>
    <mergeCell ref="B405:K405"/>
    <mergeCell ref="B408:K408"/>
    <mergeCell ref="B409:K409"/>
    <mergeCell ref="D422:E422"/>
    <mergeCell ref="F422:G422"/>
    <mergeCell ref="H422:I422"/>
    <mergeCell ref="J422:K422"/>
    <mergeCell ref="B423:C423"/>
    <mergeCell ref="D423:E423"/>
    <mergeCell ref="F423:G423"/>
    <mergeCell ref="H423:I423"/>
    <mergeCell ref="J423:K423"/>
    <mergeCell ref="B414:C414"/>
    <mergeCell ref="D414:E414"/>
    <mergeCell ref="F414:G414"/>
    <mergeCell ref="H414:I414"/>
    <mergeCell ref="J414:K414"/>
    <mergeCell ref="B412:C412"/>
    <mergeCell ref="D412:E412"/>
    <mergeCell ref="F412:G412"/>
    <mergeCell ref="H412:I412"/>
    <mergeCell ref="J412:K412"/>
    <mergeCell ref="B413:C413"/>
    <mergeCell ref="D413:E413"/>
    <mergeCell ref="F413:G413"/>
    <mergeCell ref="H413:I413"/>
    <mergeCell ref="J413:K413"/>
    <mergeCell ref="B420:C420"/>
    <mergeCell ref="D420:E420"/>
    <mergeCell ref="F420:G420"/>
    <mergeCell ref="H420:I420"/>
    <mergeCell ref="J420:K420"/>
    <mergeCell ref="B415:C415"/>
    <mergeCell ref="D415:E415"/>
    <mergeCell ref="F415:G415"/>
    <mergeCell ref="H415:I415"/>
    <mergeCell ref="J415:K415"/>
    <mergeCell ref="B416:C416"/>
    <mergeCell ref="D416:E416"/>
    <mergeCell ref="F416:G416"/>
    <mergeCell ref="H416:I416"/>
    <mergeCell ref="J416:K416"/>
    <mergeCell ref="B419:C419"/>
    <mergeCell ref="D419:E419"/>
    <mergeCell ref="F419:G419"/>
    <mergeCell ref="H419:I419"/>
    <mergeCell ref="J419:K419"/>
    <mergeCell ref="B138:C138"/>
    <mergeCell ref="D138:E138"/>
    <mergeCell ref="F138:G138"/>
    <mergeCell ref="H138:I138"/>
    <mergeCell ref="J138:K138"/>
    <mergeCell ref="B134:K134"/>
    <mergeCell ref="D271:E271"/>
    <mergeCell ref="F271:G271"/>
    <mergeCell ref="B274:C274"/>
    <mergeCell ref="D274:E274"/>
    <mergeCell ref="F274:G274"/>
    <mergeCell ref="B151:C151"/>
    <mergeCell ref="D151:E151"/>
    <mergeCell ref="F151:G151"/>
    <mergeCell ref="B155:K155"/>
    <mergeCell ref="B157:K157"/>
    <mergeCell ref="B270:C270"/>
    <mergeCell ref="D270:E270"/>
    <mergeCell ref="F270:G270"/>
    <mergeCell ref="B268:C268"/>
    <mergeCell ref="D268:E268"/>
    <mergeCell ref="F268:G268"/>
    <mergeCell ref="H268:I268"/>
    <mergeCell ref="J268:K268"/>
    <mergeCell ref="D293:E293"/>
    <mergeCell ref="H304:I304"/>
    <mergeCell ref="J304:K304"/>
    <mergeCell ref="B306:C306"/>
    <mergeCell ref="D306:E306"/>
    <mergeCell ref="F306:G306"/>
    <mergeCell ref="B312:K312"/>
    <mergeCell ref="B316:K316"/>
    <mergeCell ref="B320:K320"/>
    <mergeCell ref="B304:C304"/>
    <mergeCell ref="D304:E304"/>
    <mergeCell ref="F304:G304"/>
    <mergeCell ref="B305:C305"/>
    <mergeCell ref="D305:E305"/>
    <mergeCell ref="F305:G305"/>
    <mergeCell ref="B318:K318"/>
    <mergeCell ref="B319:K319"/>
    <mergeCell ref="B310:K310"/>
    <mergeCell ref="B311:K311"/>
    <mergeCell ref="B314:K314"/>
    <mergeCell ref="B315:K315"/>
    <mergeCell ref="B300:C300"/>
    <mergeCell ref="D300:E300"/>
    <mergeCell ref="F300:G300"/>
    <mergeCell ref="B327:C327"/>
    <mergeCell ref="D327:E327"/>
    <mergeCell ref="F327:G327"/>
    <mergeCell ref="H327:I327"/>
    <mergeCell ref="J327:K327"/>
    <mergeCell ref="B326:C326"/>
    <mergeCell ref="D326:E326"/>
    <mergeCell ref="F326:G326"/>
    <mergeCell ref="H326:I326"/>
    <mergeCell ref="J326:K326"/>
    <mergeCell ref="B357:C357"/>
    <mergeCell ref="D357:E357"/>
    <mergeCell ref="F357:G357"/>
    <mergeCell ref="H357:I357"/>
    <mergeCell ref="J357:K357"/>
    <mergeCell ref="H364:I364"/>
    <mergeCell ref="J364:K364"/>
    <mergeCell ref="B366:C366"/>
    <mergeCell ref="D366:E366"/>
    <mergeCell ref="F366:G366"/>
    <mergeCell ref="B362:C362"/>
    <mergeCell ref="D362:E362"/>
    <mergeCell ref="F362:G362"/>
    <mergeCell ref="H362:I362"/>
    <mergeCell ref="J362:K362"/>
    <mergeCell ref="B363:C363"/>
    <mergeCell ref="D363:E363"/>
    <mergeCell ref="F363:G363"/>
    <mergeCell ref="H363:I363"/>
    <mergeCell ref="J363:K363"/>
    <mergeCell ref="B359:C359"/>
    <mergeCell ref="D359:E359"/>
    <mergeCell ref="F359:G359"/>
    <mergeCell ref="H359:I359"/>
    <mergeCell ref="B376:K376"/>
    <mergeCell ref="B380:K380"/>
    <mergeCell ref="B387:C387"/>
    <mergeCell ref="D387:E387"/>
    <mergeCell ref="F387:G387"/>
    <mergeCell ref="H387:I387"/>
    <mergeCell ref="J387:K387"/>
    <mergeCell ref="H394:I394"/>
    <mergeCell ref="J394:K394"/>
    <mergeCell ref="B393:C393"/>
    <mergeCell ref="D393:E393"/>
    <mergeCell ref="F393:G393"/>
    <mergeCell ref="H393:I393"/>
    <mergeCell ref="J393:K393"/>
    <mergeCell ref="B394:C394"/>
    <mergeCell ref="D394:E394"/>
    <mergeCell ref="F394:G394"/>
    <mergeCell ref="J392:K392"/>
    <mergeCell ref="B384:C384"/>
    <mergeCell ref="D384:E384"/>
    <mergeCell ref="F384:G384"/>
    <mergeCell ref="H384:I384"/>
    <mergeCell ref="J384:K384"/>
    <mergeCell ref="B385:C385"/>
    <mergeCell ref="B430:K430"/>
    <mergeCell ref="B417:C417"/>
    <mergeCell ref="D417:E417"/>
    <mergeCell ref="F417:G417"/>
    <mergeCell ref="H417:I417"/>
    <mergeCell ref="J417:K417"/>
    <mergeCell ref="H424:I424"/>
    <mergeCell ref="J424:K424"/>
    <mergeCell ref="B426:C426"/>
    <mergeCell ref="D426:E426"/>
    <mergeCell ref="F426:G426"/>
    <mergeCell ref="B424:C424"/>
    <mergeCell ref="D424:E424"/>
    <mergeCell ref="F424:G424"/>
    <mergeCell ref="B425:C425"/>
    <mergeCell ref="D425:E425"/>
    <mergeCell ref="F425:G425"/>
    <mergeCell ref="B429:K429"/>
    <mergeCell ref="B421:C421"/>
    <mergeCell ref="D421:E421"/>
    <mergeCell ref="F421:G421"/>
    <mergeCell ref="H421:I421"/>
    <mergeCell ref="J421:K421"/>
    <mergeCell ref="B422:C422"/>
  </mergeCells>
  <dataValidations count="8">
    <dataValidation type="textLength" operator="lessThan" showInputMessage="1" showErrorMessage="1" errorTitle="Limited to 150 characters" error="This cell is limited to 150 characters including spaces." sqref="B61:C61" xr:uid="{00000000-0002-0000-0400-000000000000}">
      <formula1>150</formula1>
    </dataValidation>
    <dataValidation type="textLength" operator="lessThanOrEqual" allowBlank="1" showInputMessage="1" showErrorMessage="1" errorTitle="Cell limited to 2000 characters " error="This cell is limited to 2000 characters including spaces." sqref="B430:K430" xr:uid="{C51E532E-516A-4730-A586-8D9DEA15DC35}">
      <formula1>2000</formula1>
    </dataValidation>
    <dataValidation type="list" allowBlank="1" showInputMessage="1" showErrorMessage="1" sqref="B252:K252 C158:K158 B132:K132 C188:K188 B162:K162 C218:K218 B192:K192 C248:K248 B222:K222 C128:K128" xr:uid="{DE3407D6-E800-46A5-AB41-1F86406685A5}">
      <formula1>$S$278:$S$282</formula1>
    </dataValidation>
    <dataValidation type="textLength" operator="lessThanOrEqual" allowBlank="1" showInputMessage="1" showErrorMessage="1" errorTitle="Cell limited to 150 characters" error=" This cell is limited to 150 characters including spaces." sqref="B137:K137 B139:K139 B141:K141 B197:K197 B199:K199 B201:K201 B167:K167 B169:K169 B171:K171 B227:K227 B229:K229 B231:K231 B257:K257 B259:K259 B261:K261 B294:K294 B292:K292 B296:K296 B324:K324 B354:K354 B322:K322 B326:K326 B352:K352 B356:K356 B384:K384 B382:K382 B386:K386 B414:K414 B412:K412 B416:K416" xr:uid="{D59855C3-FC5B-4054-B8B7-C3E4A50E570E}">
      <formula1>150</formula1>
    </dataValidation>
    <dataValidation type="textLength" operator="lessThanOrEqual" showInputMessage="1" showErrorMessage="1" errorTitle="Cell limited to 500 characters" error="This cell is limited to 500 characters including spaces." sqref="B126 B130 B186 B160 B156 B134 B286 B216 B190 B246 B220 B250 B290 B282:K282 B316 B320 B346 B312:K312 B376 B380 B350 B280:K280 B310:K310 B342:K342 B372:K372 B370:K370 B184 B254 B224 B194 B164 B124:K124 B154:K154 B214:K214 B244:K244 B340:K340 B406 B410 B402:K402 B400:K400" xr:uid="{4833DF80-2371-42A1-9A11-8F75F1008F9F}">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400-000006000000}">
      <formula1>150</formula1>
    </dataValidation>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400-000007000000}">
      <formula1>500</formula1>
    </dataValidation>
    <dataValidation type="list" allowBlank="1" showInputMessage="1" showErrorMessage="1" sqref="B374:K374 B344:K344 B314:K314 B284:K284 B288:K288 B318:K318 B348:K348 B378:K378 B408:K408 B404:K404" xr:uid="{1BCB804E-BBF6-4C4F-A3B9-F07F5EAFD52E}">
      <formula1>$S$124:$S$128</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T440"/>
  <sheetViews>
    <sheetView showGridLines="0" zoomScaleNormal="100" workbookViewId="0">
      <selection activeCell="B406" sqref="B406:K406"/>
    </sheetView>
  </sheetViews>
  <sheetFormatPr defaultRowHeight="15" outlineLevelRow="1" x14ac:dyDescent="0.25"/>
  <cols>
    <col min="1" max="1" width="2.7109375" style="40" customWidth="1"/>
    <col min="2" max="11" width="15.42578125" style="40" customWidth="1"/>
    <col min="12" max="18" width="9.140625" style="40"/>
    <col min="19" max="20" width="8.7109375" style="40" hidden="1" customWidth="1"/>
    <col min="21" max="16384" width="9.140625" style="40"/>
  </cols>
  <sheetData>
    <row r="1" spans="2:20" ht="15.75" thickBot="1" x14ac:dyDescent="0.3"/>
    <row r="2" spans="2:20" ht="15.75" thickBot="1" x14ac:dyDescent="0.3">
      <c r="B2" s="47" t="s">
        <v>75</v>
      </c>
      <c r="C2" s="48"/>
      <c r="D2" s="147" t="str">
        <f>'Project Overview '!D34:H34</f>
        <v>[Research Program 5 Name]</v>
      </c>
      <c r="E2" s="147"/>
      <c r="F2" s="147"/>
      <c r="G2" s="147"/>
      <c r="H2" s="147"/>
      <c r="I2" s="48"/>
      <c r="J2" s="48"/>
      <c r="K2" s="69"/>
    </row>
    <row r="3" spans="2:20" ht="15.75" thickBot="1" x14ac:dyDescent="0.3"/>
    <row r="4" spans="2:20" ht="15.75" thickBot="1" x14ac:dyDescent="0.3">
      <c r="B4" s="74" t="str">
        <f>CONCATENATE("Total Inputs - ",B2)</f>
        <v>Total Inputs - Research Program 5</v>
      </c>
      <c r="C4" s="71"/>
      <c r="D4" s="71" t="str">
        <f>D2</f>
        <v>[Research Program 5 Name]</v>
      </c>
      <c r="E4" s="71"/>
      <c r="F4" s="71"/>
      <c r="G4" s="71"/>
      <c r="H4" s="71"/>
      <c r="I4" s="71"/>
      <c r="J4" s="71"/>
      <c r="K4" s="72"/>
    </row>
    <row r="5" spans="2:20" ht="15.75" outlineLevel="1" thickBot="1" x14ac:dyDescent="0.3"/>
    <row r="6" spans="2:20" ht="15.75" outlineLevel="1" thickBot="1" x14ac:dyDescent="0.3">
      <c r="B6" s="75" t="s">
        <v>1</v>
      </c>
      <c r="C6" s="76" t="s">
        <v>2</v>
      </c>
      <c r="D6" s="76" t="s">
        <v>3</v>
      </c>
      <c r="E6" s="76" t="s">
        <v>4</v>
      </c>
      <c r="F6" s="76" t="s">
        <v>5</v>
      </c>
      <c r="G6" s="76" t="s">
        <v>6</v>
      </c>
      <c r="H6" s="76" t="s">
        <v>7</v>
      </c>
      <c r="I6" s="76" t="s">
        <v>8</v>
      </c>
      <c r="J6" s="76" t="s">
        <v>9</v>
      </c>
      <c r="K6" s="77" t="s">
        <v>10</v>
      </c>
    </row>
    <row r="7" spans="2:20" ht="15.75" outlineLevel="1" thickBot="1" x14ac:dyDescent="0.3">
      <c r="B7" s="103">
        <v>0</v>
      </c>
      <c r="C7" s="103">
        <v>0</v>
      </c>
      <c r="D7" s="103">
        <v>0</v>
      </c>
      <c r="E7" s="103">
        <v>0</v>
      </c>
      <c r="F7" s="103">
        <v>0</v>
      </c>
      <c r="G7" s="103">
        <v>0</v>
      </c>
      <c r="H7" s="103">
        <v>0</v>
      </c>
      <c r="I7" s="103">
        <v>0</v>
      </c>
      <c r="J7" s="103">
        <v>0</v>
      </c>
      <c r="K7" s="103">
        <v>0</v>
      </c>
    </row>
    <row r="8" spans="2:20" ht="15.75" outlineLevel="1" thickBot="1" x14ac:dyDescent="0.3">
      <c r="B8" s="78"/>
      <c r="C8" s="78"/>
      <c r="D8" s="78"/>
      <c r="E8" s="78"/>
      <c r="F8" s="78"/>
      <c r="G8" s="78"/>
      <c r="H8" s="78"/>
      <c r="I8" s="78"/>
      <c r="J8" s="78"/>
      <c r="K8" s="78"/>
    </row>
    <row r="9" spans="2:20" ht="15.75" outlineLevel="1" thickBot="1" x14ac:dyDescent="0.3">
      <c r="B9" s="78"/>
      <c r="C9" s="78"/>
      <c r="D9" s="78"/>
      <c r="E9" s="78"/>
      <c r="F9" s="75" t="s">
        <v>32</v>
      </c>
      <c r="G9" s="77" t="s">
        <v>33</v>
      </c>
      <c r="H9" s="78"/>
      <c r="I9" s="78"/>
      <c r="J9" s="75" t="s">
        <v>171</v>
      </c>
      <c r="K9" s="77" t="s">
        <v>172</v>
      </c>
    </row>
    <row r="10" spans="2:20" ht="15.75" outlineLevel="1" thickBot="1" x14ac:dyDescent="0.3">
      <c r="B10" s="78"/>
      <c r="C10" s="78"/>
      <c r="D10" s="78"/>
      <c r="E10" s="78"/>
      <c r="F10" s="79">
        <f>SUM(B7:K7)</f>
        <v>0</v>
      </c>
      <c r="G10" s="80">
        <f>NPV(0.05,B7:K7)</f>
        <v>0</v>
      </c>
      <c r="H10" s="78"/>
      <c r="I10" s="78"/>
      <c r="J10" s="79">
        <f>SUM('RP 1'!$F$10,'RP 2'!$F$10,'RP 3'!$F$10,'RP 4'!$F$10,'RP 5'!$F$10)</f>
        <v>0</v>
      </c>
      <c r="K10" s="80">
        <f>SUM('RP 1'!$G$10,'RP 2'!$G$10,'RP 3'!$G$10,'RP 4'!$G$10,'RP 5'!$G$10)</f>
        <v>0</v>
      </c>
      <c r="S10" s="81"/>
      <c r="T10" s="81"/>
    </row>
    <row r="11" spans="2:20" ht="15.75" thickBot="1" x14ac:dyDescent="0.3">
      <c r="S11" s="81"/>
      <c r="T11" s="81"/>
    </row>
    <row r="12" spans="2:20" ht="15.75" thickBot="1" x14ac:dyDescent="0.3">
      <c r="B12" s="74" t="str">
        <f>CONCATENATE("Activities - ",B2)</f>
        <v>Activities - Research Program 5</v>
      </c>
      <c r="C12" s="71"/>
      <c r="D12" s="71" t="str">
        <f>D2</f>
        <v>[Research Program 5 Name]</v>
      </c>
      <c r="E12" s="71"/>
      <c r="F12" s="71"/>
      <c r="G12" s="71"/>
      <c r="H12" s="71"/>
      <c r="I12" s="71"/>
      <c r="J12" s="71"/>
      <c r="K12" s="72"/>
      <c r="S12" s="81"/>
      <c r="T12" s="81"/>
    </row>
    <row r="13" spans="2:20" ht="15.75" outlineLevel="1" thickBot="1" x14ac:dyDescent="0.3">
      <c r="S13" s="81"/>
      <c r="T13" s="81"/>
    </row>
    <row r="14" spans="2:20" ht="15.75" outlineLevel="1" thickBot="1" x14ac:dyDescent="0.3">
      <c r="B14" s="82" t="s">
        <v>151</v>
      </c>
      <c r="C14" s="83"/>
      <c r="D14" s="83"/>
      <c r="E14" s="83"/>
      <c r="F14" s="83"/>
      <c r="G14" s="83"/>
      <c r="H14" s="83"/>
      <c r="I14" s="83"/>
      <c r="J14" s="83"/>
      <c r="K14" s="84"/>
      <c r="S14" s="81"/>
      <c r="T14" s="81"/>
    </row>
    <row r="15" spans="2:20" ht="15.75" outlineLevel="1" thickBot="1" x14ac:dyDescent="0.3">
      <c r="B15" s="85" t="s">
        <v>11</v>
      </c>
      <c r="C15" s="86"/>
      <c r="D15" s="86"/>
      <c r="E15" s="86"/>
      <c r="F15" s="86"/>
      <c r="G15" s="86"/>
      <c r="H15" s="86"/>
      <c r="I15" s="86"/>
      <c r="J15" s="86"/>
      <c r="K15" s="87"/>
      <c r="S15" s="81"/>
      <c r="T15" s="81"/>
    </row>
    <row r="16" spans="2:20" outlineLevel="1" x14ac:dyDescent="0.25">
      <c r="B16" s="134" t="s">
        <v>44</v>
      </c>
      <c r="C16" s="135"/>
      <c r="D16" s="135"/>
      <c r="E16" s="135"/>
      <c r="F16" s="135"/>
      <c r="G16" s="135"/>
      <c r="H16" s="135"/>
      <c r="I16" s="135"/>
      <c r="J16" s="135"/>
      <c r="K16" s="136"/>
      <c r="S16" s="81"/>
      <c r="T16" s="81"/>
    </row>
    <row r="17" spans="2:20" outlineLevel="1" x14ac:dyDescent="0.25">
      <c r="B17" s="137"/>
      <c r="C17" s="138"/>
      <c r="D17" s="138"/>
      <c r="E17" s="138"/>
      <c r="F17" s="138"/>
      <c r="G17" s="138"/>
      <c r="H17" s="138"/>
      <c r="I17" s="138"/>
      <c r="J17" s="138"/>
      <c r="K17" s="139"/>
      <c r="S17" s="81"/>
      <c r="T17" s="81"/>
    </row>
    <row r="18" spans="2:20" outlineLevel="1" x14ac:dyDescent="0.25">
      <c r="B18" s="137"/>
      <c r="C18" s="138"/>
      <c r="D18" s="138"/>
      <c r="E18" s="138"/>
      <c r="F18" s="138"/>
      <c r="G18" s="138"/>
      <c r="H18" s="138"/>
      <c r="I18" s="138"/>
      <c r="J18" s="138"/>
      <c r="K18" s="139"/>
      <c r="S18" s="81"/>
      <c r="T18" s="81"/>
    </row>
    <row r="19" spans="2:20" ht="15.75" outlineLevel="1" thickBot="1" x14ac:dyDescent="0.3">
      <c r="B19" s="140"/>
      <c r="C19" s="141"/>
      <c r="D19" s="141"/>
      <c r="E19" s="141"/>
      <c r="F19" s="141"/>
      <c r="G19" s="141"/>
      <c r="H19" s="141"/>
      <c r="I19" s="141"/>
      <c r="J19" s="141"/>
      <c r="K19" s="142"/>
      <c r="S19" s="81"/>
      <c r="T19" s="81"/>
    </row>
    <row r="20" spans="2:20" ht="15.75" outlineLevel="1" thickBot="1" x14ac:dyDescent="0.3">
      <c r="S20" s="81"/>
      <c r="T20" s="81"/>
    </row>
    <row r="21" spans="2:20" ht="15.75" outlineLevel="1" thickBot="1" x14ac:dyDescent="0.3">
      <c r="B21" s="82" t="s">
        <v>152</v>
      </c>
      <c r="C21" s="83"/>
      <c r="D21" s="83"/>
      <c r="E21" s="83"/>
      <c r="F21" s="83"/>
      <c r="G21" s="83"/>
      <c r="H21" s="83"/>
      <c r="I21" s="83"/>
      <c r="J21" s="83"/>
      <c r="K21" s="84"/>
      <c r="S21" s="81"/>
      <c r="T21" s="81"/>
    </row>
    <row r="22" spans="2:20" ht="15.75" outlineLevel="1" thickBot="1" x14ac:dyDescent="0.3">
      <c r="B22" s="85" t="s">
        <v>11</v>
      </c>
      <c r="C22" s="86"/>
      <c r="D22" s="86"/>
      <c r="E22" s="86"/>
      <c r="F22" s="86"/>
      <c r="G22" s="86"/>
      <c r="H22" s="86"/>
      <c r="I22" s="86"/>
      <c r="J22" s="86"/>
      <c r="K22" s="87"/>
      <c r="S22" s="81"/>
      <c r="T22" s="81"/>
    </row>
    <row r="23" spans="2:20" outlineLevel="1" x14ac:dyDescent="0.25">
      <c r="B23" s="134" t="s">
        <v>44</v>
      </c>
      <c r="C23" s="135"/>
      <c r="D23" s="135"/>
      <c r="E23" s="135"/>
      <c r="F23" s="135"/>
      <c r="G23" s="135"/>
      <c r="H23" s="135"/>
      <c r="I23" s="135"/>
      <c r="J23" s="135"/>
      <c r="K23" s="136"/>
      <c r="S23" s="81"/>
      <c r="T23" s="81"/>
    </row>
    <row r="24" spans="2:20" outlineLevel="1" x14ac:dyDescent="0.25">
      <c r="B24" s="137"/>
      <c r="C24" s="138"/>
      <c r="D24" s="138"/>
      <c r="E24" s="138"/>
      <c r="F24" s="138"/>
      <c r="G24" s="138"/>
      <c r="H24" s="138"/>
      <c r="I24" s="138"/>
      <c r="J24" s="138"/>
      <c r="K24" s="139"/>
      <c r="S24" s="81"/>
      <c r="T24" s="81"/>
    </row>
    <row r="25" spans="2:20" outlineLevel="1" x14ac:dyDescent="0.25">
      <c r="B25" s="137"/>
      <c r="C25" s="138"/>
      <c r="D25" s="138"/>
      <c r="E25" s="138"/>
      <c r="F25" s="138"/>
      <c r="G25" s="138"/>
      <c r="H25" s="138"/>
      <c r="I25" s="138"/>
      <c r="J25" s="138"/>
      <c r="K25" s="139"/>
      <c r="S25" s="81"/>
      <c r="T25" s="81"/>
    </row>
    <row r="26" spans="2:20" ht="15.75" outlineLevel="1" thickBot="1" x14ac:dyDescent="0.3">
      <c r="B26" s="140"/>
      <c r="C26" s="141"/>
      <c r="D26" s="141"/>
      <c r="E26" s="141"/>
      <c r="F26" s="141"/>
      <c r="G26" s="141"/>
      <c r="H26" s="141"/>
      <c r="I26" s="141"/>
      <c r="J26" s="141"/>
      <c r="K26" s="142"/>
      <c r="S26" s="81"/>
      <c r="T26" s="81"/>
    </row>
    <row r="27" spans="2:20" ht="15.75" outlineLevel="1" thickBot="1" x14ac:dyDescent="0.3">
      <c r="S27" s="81"/>
      <c r="T27" s="81"/>
    </row>
    <row r="28" spans="2:20" ht="15.75" outlineLevel="1" thickBot="1" x14ac:dyDescent="0.3">
      <c r="B28" s="82" t="s">
        <v>153</v>
      </c>
      <c r="C28" s="83"/>
      <c r="D28" s="83"/>
      <c r="E28" s="83"/>
      <c r="F28" s="83"/>
      <c r="G28" s="83"/>
      <c r="H28" s="83"/>
      <c r="I28" s="83"/>
      <c r="J28" s="83"/>
      <c r="K28" s="84"/>
      <c r="S28" s="81"/>
      <c r="T28" s="81"/>
    </row>
    <row r="29" spans="2:20" ht="15.75" outlineLevel="1" thickBot="1" x14ac:dyDescent="0.3">
      <c r="B29" s="85" t="s">
        <v>11</v>
      </c>
      <c r="C29" s="86"/>
      <c r="D29" s="86"/>
      <c r="E29" s="86"/>
      <c r="F29" s="86"/>
      <c r="G29" s="86"/>
      <c r="H29" s="86"/>
      <c r="I29" s="86"/>
      <c r="J29" s="86"/>
      <c r="K29" s="87"/>
      <c r="S29" s="81"/>
      <c r="T29" s="81"/>
    </row>
    <row r="30" spans="2:20" outlineLevel="1" x14ac:dyDescent="0.25">
      <c r="B30" s="134" t="s">
        <v>44</v>
      </c>
      <c r="C30" s="135"/>
      <c r="D30" s="135"/>
      <c r="E30" s="135"/>
      <c r="F30" s="135"/>
      <c r="G30" s="135"/>
      <c r="H30" s="135"/>
      <c r="I30" s="135"/>
      <c r="J30" s="135"/>
      <c r="K30" s="136"/>
      <c r="S30" s="81"/>
      <c r="T30" s="81"/>
    </row>
    <row r="31" spans="2:20" outlineLevel="1" x14ac:dyDescent="0.25">
      <c r="B31" s="137"/>
      <c r="C31" s="138"/>
      <c r="D31" s="138"/>
      <c r="E31" s="138"/>
      <c r="F31" s="138"/>
      <c r="G31" s="138"/>
      <c r="H31" s="138"/>
      <c r="I31" s="138"/>
      <c r="J31" s="138"/>
      <c r="K31" s="139"/>
      <c r="S31" s="81"/>
      <c r="T31" s="81"/>
    </row>
    <row r="32" spans="2:20" outlineLevel="1" x14ac:dyDescent="0.25">
      <c r="B32" s="137"/>
      <c r="C32" s="138"/>
      <c r="D32" s="138"/>
      <c r="E32" s="138"/>
      <c r="F32" s="138"/>
      <c r="G32" s="138"/>
      <c r="H32" s="138"/>
      <c r="I32" s="138"/>
      <c r="J32" s="138"/>
      <c r="K32" s="139"/>
      <c r="S32" s="81"/>
      <c r="T32" s="81"/>
    </row>
    <row r="33" spans="2:20" ht="15.75" outlineLevel="1" thickBot="1" x14ac:dyDescent="0.3">
      <c r="B33" s="140"/>
      <c r="C33" s="141"/>
      <c r="D33" s="141"/>
      <c r="E33" s="141"/>
      <c r="F33" s="141"/>
      <c r="G33" s="141"/>
      <c r="H33" s="141"/>
      <c r="I33" s="141"/>
      <c r="J33" s="141"/>
      <c r="K33" s="142"/>
      <c r="S33" s="81"/>
      <c r="T33" s="81"/>
    </row>
    <row r="34" spans="2:20" ht="15.75" outlineLevel="1" thickBot="1" x14ac:dyDescent="0.3">
      <c r="S34" s="81"/>
      <c r="T34" s="81"/>
    </row>
    <row r="35" spans="2:20" ht="15.75" outlineLevel="1" thickBot="1" x14ac:dyDescent="0.3">
      <c r="B35" s="82" t="s">
        <v>154</v>
      </c>
      <c r="C35" s="83"/>
      <c r="D35" s="83"/>
      <c r="E35" s="83"/>
      <c r="F35" s="83"/>
      <c r="G35" s="83"/>
      <c r="H35" s="83"/>
      <c r="I35" s="83"/>
      <c r="J35" s="83"/>
      <c r="K35" s="84"/>
      <c r="S35" s="81"/>
      <c r="T35" s="81"/>
    </row>
    <row r="36" spans="2:20" ht="15.75" outlineLevel="1" thickBot="1" x14ac:dyDescent="0.3">
      <c r="B36" s="85" t="s">
        <v>11</v>
      </c>
      <c r="C36" s="86"/>
      <c r="D36" s="86"/>
      <c r="E36" s="86"/>
      <c r="F36" s="86"/>
      <c r="G36" s="86"/>
      <c r="H36" s="86"/>
      <c r="I36" s="86"/>
      <c r="J36" s="86"/>
      <c r="K36" s="87"/>
      <c r="S36" s="81"/>
      <c r="T36" s="81"/>
    </row>
    <row r="37" spans="2:20" outlineLevel="1" x14ac:dyDescent="0.25">
      <c r="B37" s="134" t="s">
        <v>44</v>
      </c>
      <c r="C37" s="135"/>
      <c r="D37" s="135"/>
      <c r="E37" s="135"/>
      <c r="F37" s="135"/>
      <c r="G37" s="135"/>
      <c r="H37" s="135"/>
      <c r="I37" s="135"/>
      <c r="J37" s="135"/>
      <c r="K37" s="136"/>
      <c r="S37" s="81"/>
      <c r="T37" s="81"/>
    </row>
    <row r="38" spans="2:20" outlineLevel="1" x14ac:dyDescent="0.25">
      <c r="B38" s="137"/>
      <c r="C38" s="138"/>
      <c r="D38" s="138"/>
      <c r="E38" s="138"/>
      <c r="F38" s="138"/>
      <c r="G38" s="138"/>
      <c r="H38" s="138"/>
      <c r="I38" s="138"/>
      <c r="J38" s="138"/>
      <c r="K38" s="139"/>
      <c r="S38" s="81"/>
      <c r="T38" s="81"/>
    </row>
    <row r="39" spans="2:20" outlineLevel="1" x14ac:dyDescent="0.25">
      <c r="B39" s="137"/>
      <c r="C39" s="138"/>
      <c r="D39" s="138"/>
      <c r="E39" s="138"/>
      <c r="F39" s="138"/>
      <c r="G39" s="138"/>
      <c r="H39" s="138"/>
      <c r="I39" s="138"/>
      <c r="J39" s="138"/>
      <c r="K39" s="139"/>
      <c r="S39" s="81"/>
      <c r="T39" s="81"/>
    </row>
    <row r="40" spans="2:20" ht="15.75" outlineLevel="1" thickBot="1" x14ac:dyDescent="0.3">
      <c r="B40" s="140"/>
      <c r="C40" s="141"/>
      <c r="D40" s="141"/>
      <c r="E40" s="141"/>
      <c r="F40" s="141"/>
      <c r="G40" s="141"/>
      <c r="H40" s="141"/>
      <c r="I40" s="141"/>
      <c r="J40" s="141"/>
      <c r="K40" s="142"/>
      <c r="S40" s="81"/>
      <c r="T40" s="81"/>
    </row>
    <row r="41" spans="2:20" ht="15.75" outlineLevel="1" thickBot="1" x14ac:dyDescent="0.3">
      <c r="S41" s="81"/>
      <c r="T41" s="81"/>
    </row>
    <row r="42" spans="2:20" ht="15.75" outlineLevel="1" thickBot="1" x14ac:dyDescent="0.3">
      <c r="B42" s="82" t="s">
        <v>155</v>
      </c>
      <c r="C42" s="83"/>
      <c r="D42" s="83"/>
      <c r="E42" s="83"/>
      <c r="F42" s="83"/>
      <c r="G42" s="83"/>
      <c r="H42" s="83"/>
      <c r="I42" s="83"/>
      <c r="J42" s="83"/>
      <c r="K42" s="84"/>
      <c r="S42" s="81"/>
      <c r="T42" s="81"/>
    </row>
    <row r="43" spans="2:20" ht="15.75" outlineLevel="1" thickBot="1" x14ac:dyDescent="0.3">
      <c r="B43" s="85" t="s">
        <v>11</v>
      </c>
      <c r="C43" s="86"/>
      <c r="D43" s="86"/>
      <c r="E43" s="86"/>
      <c r="F43" s="86"/>
      <c r="G43" s="86"/>
      <c r="H43" s="86"/>
      <c r="I43" s="86"/>
      <c r="J43" s="86"/>
      <c r="K43" s="87"/>
      <c r="S43" s="81"/>
      <c r="T43" s="81"/>
    </row>
    <row r="44" spans="2:20" outlineLevel="1" x14ac:dyDescent="0.25">
      <c r="B44" s="134" t="s">
        <v>44</v>
      </c>
      <c r="C44" s="135"/>
      <c r="D44" s="135"/>
      <c r="E44" s="135"/>
      <c r="F44" s="135"/>
      <c r="G44" s="135"/>
      <c r="H44" s="135"/>
      <c r="I44" s="135"/>
      <c r="J44" s="135"/>
      <c r="K44" s="136"/>
      <c r="S44" s="81"/>
      <c r="T44" s="81"/>
    </row>
    <row r="45" spans="2:20" outlineLevel="1" x14ac:dyDescent="0.25">
      <c r="B45" s="137"/>
      <c r="C45" s="138"/>
      <c r="D45" s="138"/>
      <c r="E45" s="138"/>
      <c r="F45" s="138"/>
      <c r="G45" s="138"/>
      <c r="H45" s="138"/>
      <c r="I45" s="138"/>
      <c r="J45" s="138"/>
      <c r="K45" s="139"/>
      <c r="S45" s="81"/>
      <c r="T45" s="81"/>
    </row>
    <row r="46" spans="2:20" outlineLevel="1" x14ac:dyDescent="0.25">
      <c r="B46" s="137"/>
      <c r="C46" s="138"/>
      <c r="D46" s="138"/>
      <c r="E46" s="138"/>
      <c r="F46" s="138"/>
      <c r="G46" s="138"/>
      <c r="H46" s="138"/>
      <c r="I46" s="138"/>
      <c r="J46" s="138"/>
      <c r="K46" s="139"/>
      <c r="S46" s="81"/>
      <c r="T46" s="81"/>
    </row>
    <row r="47" spans="2:20" ht="15.75" outlineLevel="1" thickBot="1" x14ac:dyDescent="0.3">
      <c r="B47" s="140"/>
      <c r="C47" s="141"/>
      <c r="D47" s="141"/>
      <c r="E47" s="141"/>
      <c r="F47" s="141"/>
      <c r="G47" s="141"/>
      <c r="H47" s="141"/>
      <c r="I47" s="141"/>
      <c r="J47" s="141"/>
      <c r="K47" s="142"/>
      <c r="S47" s="81"/>
      <c r="T47" s="81"/>
    </row>
    <row r="48" spans="2:20" ht="15.75" thickBot="1" x14ac:dyDescent="0.3">
      <c r="S48" s="81"/>
      <c r="T48" s="81"/>
    </row>
    <row r="49" spans="2:20" ht="15.75" collapsed="1" thickBot="1" x14ac:dyDescent="0.3">
      <c r="B49" s="74" t="str">
        <f>CONCATENATE("Outputs - ",B2)</f>
        <v>Outputs - Research Program 5</v>
      </c>
      <c r="C49" s="71"/>
      <c r="D49" s="71" t="str">
        <f>D2</f>
        <v>[Research Program 5 Name]</v>
      </c>
      <c r="E49" s="71"/>
      <c r="F49" s="71"/>
      <c r="G49" s="71"/>
      <c r="H49" s="71"/>
      <c r="I49" s="71"/>
      <c r="J49" s="71"/>
      <c r="K49" s="72"/>
      <c r="S49" s="81"/>
      <c r="T49" s="81"/>
    </row>
    <row r="50" spans="2:20" ht="15.75" outlineLevel="1" thickBot="1" x14ac:dyDescent="0.3">
      <c r="S50" s="81"/>
      <c r="T50" s="81"/>
    </row>
    <row r="51" spans="2:20" ht="15.75" outlineLevel="1" thickBot="1" x14ac:dyDescent="0.3">
      <c r="B51" s="82" t="s">
        <v>156</v>
      </c>
      <c r="C51" s="83"/>
      <c r="D51" s="83"/>
      <c r="E51" s="83"/>
      <c r="F51" s="83"/>
      <c r="G51" s="83"/>
      <c r="H51" s="83"/>
      <c r="I51" s="83"/>
      <c r="J51" s="83"/>
      <c r="K51" s="84"/>
      <c r="S51" s="81"/>
      <c r="T51" s="81"/>
    </row>
    <row r="52" spans="2:20" ht="15.75" outlineLevel="1" thickBot="1" x14ac:dyDescent="0.3">
      <c r="B52" s="85" t="s">
        <v>45</v>
      </c>
      <c r="C52" s="86"/>
      <c r="D52" s="86"/>
      <c r="E52" s="86"/>
      <c r="F52" s="86"/>
      <c r="G52" s="86"/>
      <c r="H52" s="86"/>
      <c r="I52" s="86"/>
      <c r="J52" s="86"/>
      <c r="K52" s="87"/>
      <c r="S52" s="81"/>
      <c r="T52" s="81"/>
    </row>
    <row r="53" spans="2:20" outlineLevel="1" x14ac:dyDescent="0.25">
      <c r="B53" s="125" t="s">
        <v>44</v>
      </c>
      <c r="C53" s="126"/>
      <c r="D53" s="126"/>
      <c r="E53" s="126"/>
      <c r="F53" s="126"/>
      <c r="G53" s="126"/>
      <c r="H53" s="126"/>
      <c r="I53" s="126"/>
      <c r="J53" s="126"/>
      <c r="K53" s="127"/>
      <c r="S53" s="81"/>
      <c r="T53" s="81"/>
    </row>
    <row r="54" spans="2:20" outlineLevel="1" x14ac:dyDescent="0.25">
      <c r="B54" s="128"/>
      <c r="C54" s="129"/>
      <c r="D54" s="129"/>
      <c r="E54" s="129"/>
      <c r="F54" s="129"/>
      <c r="G54" s="129"/>
      <c r="H54" s="129"/>
      <c r="I54" s="129"/>
      <c r="J54" s="129"/>
      <c r="K54" s="130"/>
      <c r="S54" s="81"/>
      <c r="T54" s="81"/>
    </row>
    <row r="55" spans="2:20" outlineLevel="1" x14ac:dyDescent="0.25">
      <c r="B55" s="128"/>
      <c r="C55" s="129"/>
      <c r="D55" s="129"/>
      <c r="E55" s="129"/>
      <c r="F55" s="129"/>
      <c r="G55" s="129"/>
      <c r="H55" s="129"/>
      <c r="I55" s="129"/>
      <c r="J55" s="129"/>
      <c r="K55" s="130"/>
      <c r="S55" s="81"/>
      <c r="T55" s="81"/>
    </row>
    <row r="56" spans="2:20" ht="15.75" outlineLevel="1" thickBot="1" x14ac:dyDescent="0.3">
      <c r="B56" s="131"/>
      <c r="C56" s="132"/>
      <c r="D56" s="132"/>
      <c r="E56" s="132"/>
      <c r="F56" s="132"/>
      <c r="G56" s="132"/>
      <c r="H56" s="132"/>
      <c r="I56" s="132"/>
      <c r="J56" s="132"/>
      <c r="K56" s="133"/>
      <c r="S56" s="81"/>
      <c r="T56" s="81"/>
    </row>
    <row r="57" spans="2:20" ht="15.75" outlineLevel="1" thickBot="1" x14ac:dyDescent="0.3">
      <c r="B57" s="88" t="s">
        <v>110</v>
      </c>
      <c r="C57" s="88"/>
      <c r="D57" s="89"/>
      <c r="E57" s="89"/>
      <c r="F57" s="89"/>
      <c r="G57" s="89"/>
      <c r="H57" s="89"/>
      <c r="I57" s="89"/>
      <c r="J57" s="89"/>
      <c r="K57" s="90"/>
      <c r="S57" s="81"/>
      <c r="T57" s="81"/>
    </row>
    <row r="58" spans="2:20" ht="65.099999999999994" customHeight="1" outlineLevel="1" thickBot="1" x14ac:dyDescent="0.3">
      <c r="B58" s="150" t="s">
        <v>44</v>
      </c>
      <c r="C58" s="151"/>
      <c r="D58" s="151"/>
      <c r="E58" s="151"/>
      <c r="F58" s="151"/>
      <c r="G58" s="151"/>
      <c r="H58" s="151"/>
      <c r="I58" s="151"/>
      <c r="J58" s="151"/>
      <c r="K58" s="152"/>
      <c r="S58" s="81"/>
      <c r="T58" s="81"/>
    </row>
    <row r="59" spans="2:20" ht="15.75" outlineLevel="1" thickBot="1" x14ac:dyDescent="0.3">
      <c r="B59" s="88" t="s">
        <v>18</v>
      </c>
      <c r="C59" s="88"/>
      <c r="D59" s="89"/>
      <c r="E59" s="89"/>
      <c r="F59" s="89"/>
      <c r="G59" s="89"/>
      <c r="H59" s="89"/>
      <c r="I59" s="89"/>
      <c r="J59" s="89"/>
      <c r="K59" s="90"/>
      <c r="S59" s="81"/>
      <c r="T59" s="81"/>
    </row>
    <row r="60" spans="2:20" ht="15.75" outlineLevel="1" thickBot="1" x14ac:dyDescent="0.3">
      <c r="B60" s="145" t="s">
        <v>19</v>
      </c>
      <c r="C60" s="146"/>
      <c r="D60" s="145" t="s">
        <v>2</v>
      </c>
      <c r="E60" s="146"/>
      <c r="F60" s="145" t="s">
        <v>3</v>
      </c>
      <c r="G60" s="146"/>
      <c r="H60" s="145" t="s">
        <v>4</v>
      </c>
      <c r="I60" s="146"/>
      <c r="J60" s="145" t="s">
        <v>5</v>
      </c>
      <c r="K60" s="146"/>
      <c r="S60" s="81"/>
      <c r="T60" s="81"/>
    </row>
    <row r="61" spans="2:20" ht="65.099999999999994" customHeight="1" outlineLevel="1" thickBot="1" x14ac:dyDescent="0.3">
      <c r="B61" s="119" t="s">
        <v>51</v>
      </c>
      <c r="C61" s="121"/>
      <c r="D61" s="119" t="s">
        <v>51</v>
      </c>
      <c r="E61" s="121"/>
      <c r="F61" s="119" t="s">
        <v>51</v>
      </c>
      <c r="G61" s="121"/>
      <c r="H61" s="119" t="s">
        <v>51</v>
      </c>
      <c r="I61" s="121"/>
      <c r="J61" s="119" t="s">
        <v>51</v>
      </c>
      <c r="K61" s="121"/>
      <c r="S61" s="81"/>
      <c r="T61" s="81"/>
    </row>
    <row r="62" spans="2:20" ht="15.75" outlineLevel="1" thickBot="1" x14ac:dyDescent="0.3">
      <c r="B62" s="145" t="s">
        <v>6</v>
      </c>
      <c r="C62" s="146"/>
      <c r="D62" s="145" t="s">
        <v>7</v>
      </c>
      <c r="E62" s="146"/>
      <c r="F62" s="145" t="s">
        <v>8</v>
      </c>
      <c r="G62" s="146"/>
      <c r="H62" s="145" t="s">
        <v>9</v>
      </c>
      <c r="I62" s="146"/>
      <c r="J62" s="145" t="s">
        <v>10</v>
      </c>
      <c r="K62" s="146"/>
      <c r="S62" s="81"/>
      <c r="T62" s="81"/>
    </row>
    <row r="63" spans="2:20" ht="65.099999999999994" customHeight="1" outlineLevel="1" thickBot="1" x14ac:dyDescent="0.3">
      <c r="B63" s="119" t="s">
        <v>51</v>
      </c>
      <c r="C63" s="121"/>
      <c r="D63" s="119" t="s">
        <v>51</v>
      </c>
      <c r="E63" s="121"/>
      <c r="F63" s="119" t="s">
        <v>51</v>
      </c>
      <c r="G63" s="121"/>
      <c r="H63" s="119" t="s">
        <v>51</v>
      </c>
      <c r="I63" s="121"/>
      <c r="J63" s="119" t="s">
        <v>51</v>
      </c>
      <c r="K63" s="121"/>
      <c r="S63" s="81"/>
      <c r="T63" s="81"/>
    </row>
    <row r="64" spans="2:20" ht="15.75" outlineLevel="1" thickBot="1" x14ac:dyDescent="0.3">
      <c r="S64" s="81"/>
      <c r="T64" s="81"/>
    </row>
    <row r="65" spans="2:20" ht="15.75" outlineLevel="1" thickBot="1" x14ac:dyDescent="0.3">
      <c r="B65" s="82" t="s">
        <v>157</v>
      </c>
      <c r="C65" s="83"/>
      <c r="D65" s="83"/>
      <c r="E65" s="83"/>
      <c r="F65" s="83"/>
      <c r="G65" s="83"/>
      <c r="H65" s="83"/>
      <c r="I65" s="83"/>
      <c r="J65" s="83"/>
      <c r="K65" s="84"/>
      <c r="S65" s="81"/>
      <c r="T65" s="81"/>
    </row>
    <row r="66" spans="2:20" ht="15.75" outlineLevel="1" thickBot="1" x14ac:dyDescent="0.3">
      <c r="B66" s="85" t="s">
        <v>45</v>
      </c>
      <c r="C66" s="86"/>
      <c r="D66" s="86"/>
      <c r="E66" s="86"/>
      <c r="F66" s="86"/>
      <c r="G66" s="86"/>
      <c r="H66" s="86"/>
      <c r="I66" s="86"/>
      <c r="J66" s="86"/>
      <c r="K66" s="87"/>
      <c r="S66" s="81"/>
      <c r="T66" s="81"/>
    </row>
    <row r="67" spans="2:20" outlineLevel="1" x14ac:dyDescent="0.25">
      <c r="B67" s="134" t="s">
        <v>46</v>
      </c>
      <c r="C67" s="135"/>
      <c r="D67" s="135"/>
      <c r="E67" s="135"/>
      <c r="F67" s="135"/>
      <c r="G67" s="135"/>
      <c r="H67" s="135"/>
      <c r="I67" s="135"/>
      <c r="J67" s="135"/>
      <c r="K67" s="136"/>
      <c r="S67" s="81"/>
      <c r="T67" s="81"/>
    </row>
    <row r="68" spans="2:20" outlineLevel="1" x14ac:dyDescent="0.25">
      <c r="B68" s="137"/>
      <c r="C68" s="138"/>
      <c r="D68" s="138"/>
      <c r="E68" s="138"/>
      <c r="F68" s="138"/>
      <c r="G68" s="138"/>
      <c r="H68" s="138"/>
      <c r="I68" s="138"/>
      <c r="J68" s="138"/>
      <c r="K68" s="139"/>
      <c r="S68" s="81"/>
      <c r="T68" s="81"/>
    </row>
    <row r="69" spans="2:20" outlineLevel="1" x14ac:dyDescent="0.25">
      <c r="B69" s="137"/>
      <c r="C69" s="138"/>
      <c r="D69" s="138"/>
      <c r="E69" s="138"/>
      <c r="F69" s="138"/>
      <c r="G69" s="138"/>
      <c r="H69" s="138"/>
      <c r="I69" s="138"/>
      <c r="J69" s="138"/>
      <c r="K69" s="139"/>
      <c r="S69" s="81"/>
      <c r="T69" s="81"/>
    </row>
    <row r="70" spans="2:20" ht="15.75" outlineLevel="1" thickBot="1" x14ac:dyDescent="0.3">
      <c r="B70" s="140"/>
      <c r="C70" s="141"/>
      <c r="D70" s="141"/>
      <c r="E70" s="141"/>
      <c r="F70" s="141"/>
      <c r="G70" s="141"/>
      <c r="H70" s="141"/>
      <c r="I70" s="141"/>
      <c r="J70" s="141"/>
      <c r="K70" s="142"/>
      <c r="S70" s="81"/>
      <c r="T70" s="81"/>
    </row>
    <row r="71" spans="2:20" ht="15.75" outlineLevel="1" thickBot="1" x14ac:dyDescent="0.3">
      <c r="B71" s="88" t="s">
        <v>110</v>
      </c>
      <c r="C71" s="88"/>
      <c r="D71" s="89"/>
      <c r="E71" s="89"/>
      <c r="F71" s="89"/>
      <c r="G71" s="89"/>
      <c r="H71" s="89"/>
      <c r="I71" s="89"/>
      <c r="J71" s="89"/>
      <c r="K71" s="90"/>
      <c r="S71" s="81"/>
      <c r="T71" s="81"/>
    </row>
    <row r="72" spans="2:20" ht="65.099999999999994" customHeight="1" outlineLevel="1" thickBot="1" x14ac:dyDescent="0.3">
      <c r="B72" s="150" t="s">
        <v>44</v>
      </c>
      <c r="C72" s="151"/>
      <c r="D72" s="151"/>
      <c r="E72" s="151"/>
      <c r="F72" s="151"/>
      <c r="G72" s="151"/>
      <c r="H72" s="151"/>
      <c r="I72" s="151"/>
      <c r="J72" s="151"/>
      <c r="K72" s="152"/>
      <c r="S72" s="81"/>
      <c r="T72" s="81"/>
    </row>
    <row r="73" spans="2:20" ht="15.75" outlineLevel="1" thickBot="1" x14ac:dyDescent="0.3">
      <c r="B73" s="88" t="s">
        <v>18</v>
      </c>
      <c r="C73" s="88"/>
      <c r="D73" s="89"/>
      <c r="E73" s="89"/>
      <c r="F73" s="89"/>
      <c r="G73" s="89"/>
      <c r="H73" s="89"/>
      <c r="I73" s="89"/>
      <c r="J73" s="89"/>
      <c r="K73" s="90"/>
      <c r="S73" s="81"/>
      <c r="T73" s="81"/>
    </row>
    <row r="74" spans="2:20" ht="15.75" outlineLevel="1" thickBot="1" x14ac:dyDescent="0.3">
      <c r="B74" s="145" t="s">
        <v>19</v>
      </c>
      <c r="C74" s="146"/>
      <c r="D74" s="145" t="s">
        <v>2</v>
      </c>
      <c r="E74" s="146"/>
      <c r="F74" s="145" t="s">
        <v>3</v>
      </c>
      <c r="G74" s="146"/>
      <c r="H74" s="145" t="s">
        <v>4</v>
      </c>
      <c r="I74" s="146"/>
      <c r="J74" s="145" t="s">
        <v>5</v>
      </c>
      <c r="K74" s="146"/>
      <c r="S74" s="81"/>
      <c r="T74" s="81"/>
    </row>
    <row r="75" spans="2:20" ht="65.099999999999994" customHeight="1" outlineLevel="1" thickBot="1" x14ac:dyDescent="0.3">
      <c r="B75" s="119" t="s">
        <v>51</v>
      </c>
      <c r="C75" s="121"/>
      <c r="D75" s="119" t="s">
        <v>51</v>
      </c>
      <c r="E75" s="121"/>
      <c r="F75" s="119" t="s">
        <v>51</v>
      </c>
      <c r="G75" s="121"/>
      <c r="H75" s="119" t="s">
        <v>51</v>
      </c>
      <c r="I75" s="121"/>
      <c r="J75" s="119" t="s">
        <v>51</v>
      </c>
      <c r="K75" s="121"/>
      <c r="S75" s="81"/>
      <c r="T75" s="81"/>
    </row>
    <row r="76" spans="2:20" ht="15.75" outlineLevel="1" thickBot="1" x14ac:dyDescent="0.3">
      <c r="B76" s="145" t="s">
        <v>6</v>
      </c>
      <c r="C76" s="146"/>
      <c r="D76" s="145" t="s">
        <v>7</v>
      </c>
      <c r="E76" s="146"/>
      <c r="F76" s="145" t="s">
        <v>8</v>
      </c>
      <c r="G76" s="146"/>
      <c r="H76" s="145" t="s">
        <v>9</v>
      </c>
      <c r="I76" s="146"/>
      <c r="J76" s="145" t="s">
        <v>10</v>
      </c>
      <c r="K76" s="146"/>
      <c r="S76" s="81"/>
      <c r="T76" s="81"/>
    </row>
    <row r="77" spans="2:20" ht="65.099999999999994" customHeight="1" outlineLevel="1" thickBot="1" x14ac:dyDescent="0.3">
      <c r="B77" s="119" t="s">
        <v>51</v>
      </c>
      <c r="C77" s="121"/>
      <c r="D77" s="119" t="s">
        <v>51</v>
      </c>
      <c r="E77" s="121"/>
      <c r="F77" s="119" t="s">
        <v>51</v>
      </c>
      <c r="G77" s="121"/>
      <c r="H77" s="119" t="s">
        <v>51</v>
      </c>
      <c r="I77" s="121"/>
      <c r="J77" s="119" t="s">
        <v>51</v>
      </c>
      <c r="K77" s="121"/>
      <c r="S77" s="81"/>
      <c r="T77" s="81"/>
    </row>
    <row r="78" spans="2:20" ht="15.75" outlineLevel="1" thickBot="1" x14ac:dyDescent="0.3">
      <c r="S78" s="81"/>
      <c r="T78" s="81"/>
    </row>
    <row r="79" spans="2:20" ht="15.75" outlineLevel="1" thickBot="1" x14ac:dyDescent="0.3">
      <c r="B79" s="82" t="s">
        <v>158</v>
      </c>
      <c r="C79" s="83"/>
      <c r="D79" s="83"/>
      <c r="E79" s="83"/>
      <c r="F79" s="83"/>
      <c r="G79" s="83"/>
      <c r="H79" s="83"/>
      <c r="I79" s="83"/>
      <c r="J79" s="83"/>
      <c r="K79" s="84"/>
      <c r="S79" s="81"/>
      <c r="T79" s="81"/>
    </row>
    <row r="80" spans="2:20" ht="15.75" outlineLevel="1" thickBot="1" x14ac:dyDescent="0.3">
      <c r="B80" s="85" t="s">
        <v>45</v>
      </c>
      <c r="C80" s="86"/>
      <c r="D80" s="86"/>
      <c r="E80" s="86"/>
      <c r="F80" s="86"/>
      <c r="G80" s="86"/>
      <c r="H80" s="86"/>
      <c r="I80" s="86"/>
      <c r="J80" s="86"/>
      <c r="K80" s="87"/>
      <c r="S80" s="81"/>
      <c r="T80" s="81"/>
    </row>
    <row r="81" spans="2:20" outlineLevel="1" x14ac:dyDescent="0.25">
      <c r="B81" s="134" t="s">
        <v>46</v>
      </c>
      <c r="C81" s="135"/>
      <c r="D81" s="135"/>
      <c r="E81" s="135"/>
      <c r="F81" s="135"/>
      <c r="G81" s="135"/>
      <c r="H81" s="135"/>
      <c r="I81" s="135"/>
      <c r="J81" s="135"/>
      <c r="K81" s="136"/>
      <c r="S81" s="81"/>
      <c r="T81" s="81"/>
    </row>
    <row r="82" spans="2:20" outlineLevel="1" x14ac:dyDescent="0.25">
      <c r="B82" s="137"/>
      <c r="C82" s="138"/>
      <c r="D82" s="138"/>
      <c r="E82" s="138"/>
      <c r="F82" s="138"/>
      <c r="G82" s="138"/>
      <c r="H82" s="138"/>
      <c r="I82" s="138"/>
      <c r="J82" s="138"/>
      <c r="K82" s="139"/>
      <c r="S82" s="81"/>
      <c r="T82" s="81"/>
    </row>
    <row r="83" spans="2:20" outlineLevel="1" x14ac:dyDescent="0.25">
      <c r="B83" s="137"/>
      <c r="C83" s="138"/>
      <c r="D83" s="138"/>
      <c r="E83" s="138"/>
      <c r="F83" s="138"/>
      <c r="G83" s="138"/>
      <c r="H83" s="138"/>
      <c r="I83" s="138"/>
      <c r="J83" s="138"/>
      <c r="K83" s="139"/>
      <c r="S83" s="81"/>
      <c r="T83" s="81"/>
    </row>
    <row r="84" spans="2:20" ht="15.75" outlineLevel="1" thickBot="1" x14ac:dyDescent="0.3">
      <c r="B84" s="140"/>
      <c r="C84" s="141"/>
      <c r="D84" s="141"/>
      <c r="E84" s="141"/>
      <c r="F84" s="141"/>
      <c r="G84" s="141"/>
      <c r="H84" s="141"/>
      <c r="I84" s="141"/>
      <c r="J84" s="141"/>
      <c r="K84" s="142"/>
      <c r="S84" s="81"/>
      <c r="T84" s="81"/>
    </row>
    <row r="85" spans="2:20" ht="15.75" outlineLevel="1" thickBot="1" x14ac:dyDescent="0.3">
      <c r="B85" s="88" t="s">
        <v>110</v>
      </c>
      <c r="C85" s="88"/>
      <c r="D85" s="89"/>
      <c r="E85" s="89"/>
      <c r="F85" s="89"/>
      <c r="G85" s="89"/>
      <c r="H85" s="89"/>
      <c r="I85" s="89"/>
      <c r="J85" s="89"/>
      <c r="K85" s="90"/>
      <c r="S85" s="81"/>
      <c r="T85" s="81"/>
    </row>
    <row r="86" spans="2:20" ht="65.099999999999994" customHeight="1" outlineLevel="1" thickBot="1" x14ac:dyDescent="0.3">
      <c r="B86" s="150" t="s">
        <v>44</v>
      </c>
      <c r="C86" s="151"/>
      <c r="D86" s="151"/>
      <c r="E86" s="151"/>
      <c r="F86" s="151"/>
      <c r="G86" s="151"/>
      <c r="H86" s="151"/>
      <c r="I86" s="151"/>
      <c r="J86" s="151"/>
      <c r="K86" s="152"/>
      <c r="S86" s="81"/>
      <c r="T86" s="81"/>
    </row>
    <row r="87" spans="2:20" ht="15.75" outlineLevel="1" thickBot="1" x14ac:dyDescent="0.3">
      <c r="B87" s="88" t="s">
        <v>18</v>
      </c>
      <c r="C87" s="88"/>
      <c r="D87" s="89"/>
      <c r="E87" s="89"/>
      <c r="F87" s="89"/>
      <c r="G87" s="89"/>
      <c r="H87" s="89"/>
      <c r="I87" s="89"/>
      <c r="J87" s="89"/>
      <c r="K87" s="90"/>
      <c r="S87" s="81"/>
      <c r="T87" s="81"/>
    </row>
    <row r="88" spans="2:20" ht="15.75" outlineLevel="1" thickBot="1" x14ac:dyDescent="0.3">
      <c r="B88" s="145" t="s">
        <v>19</v>
      </c>
      <c r="C88" s="146"/>
      <c r="D88" s="145" t="s">
        <v>2</v>
      </c>
      <c r="E88" s="146"/>
      <c r="F88" s="145" t="s">
        <v>3</v>
      </c>
      <c r="G88" s="146"/>
      <c r="H88" s="145" t="s">
        <v>4</v>
      </c>
      <c r="I88" s="146"/>
      <c r="J88" s="145" t="s">
        <v>5</v>
      </c>
      <c r="K88" s="146"/>
      <c r="S88" s="81"/>
      <c r="T88" s="81"/>
    </row>
    <row r="89" spans="2:20" ht="65.099999999999994" customHeight="1" outlineLevel="1" thickBot="1" x14ac:dyDescent="0.3">
      <c r="B89" s="119" t="s">
        <v>51</v>
      </c>
      <c r="C89" s="121"/>
      <c r="D89" s="119" t="s">
        <v>51</v>
      </c>
      <c r="E89" s="121"/>
      <c r="F89" s="119" t="s">
        <v>51</v>
      </c>
      <c r="G89" s="121"/>
      <c r="H89" s="119" t="s">
        <v>51</v>
      </c>
      <c r="I89" s="121"/>
      <c r="J89" s="119" t="s">
        <v>51</v>
      </c>
      <c r="K89" s="121"/>
      <c r="S89" s="81"/>
      <c r="T89" s="81"/>
    </row>
    <row r="90" spans="2:20" ht="15.75" outlineLevel="1" thickBot="1" x14ac:dyDescent="0.3">
      <c r="B90" s="145" t="s">
        <v>6</v>
      </c>
      <c r="C90" s="146"/>
      <c r="D90" s="145" t="s">
        <v>7</v>
      </c>
      <c r="E90" s="146"/>
      <c r="F90" s="145" t="s">
        <v>8</v>
      </c>
      <c r="G90" s="146"/>
      <c r="H90" s="145" t="s">
        <v>9</v>
      </c>
      <c r="I90" s="146"/>
      <c r="J90" s="145" t="s">
        <v>10</v>
      </c>
      <c r="K90" s="146"/>
      <c r="S90" s="81"/>
      <c r="T90" s="81"/>
    </row>
    <row r="91" spans="2:20" ht="65.099999999999994" customHeight="1" outlineLevel="1" thickBot="1" x14ac:dyDescent="0.3">
      <c r="B91" s="119" t="s">
        <v>51</v>
      </c>
      <c r="C91" s="121"/>
      <c r="D91" s="119" t="s">
        <v>51</v>
      </c>
      <c r="E91" s="121"/>
      <c r="F91" s="119" t="s">
        <v>51</v>
      </c>
      <c r="G91" s="121"/>
      <c r="H91" s="119" t="s">
        <v>51</v>
      </c>
      <c r="I91" s="121"/>
      <c r="J91" s="119" t="s">
        <v>51</v>
      </c>
      <c r="K91" s="121"/>
      <c r="S91" s="81"/>
      <c r="T91" s="81"/>
    </row>
    <row r="92" spans="2:20" ht="15.75" outlineLevel="1" thickBot="1" x14ac:dyDescent="0.3">
      <c r="S92" s="81"/>
      <c r="T92" s="81"/>
    </row>
    <row r="93" spans="2:20" ht="15.75" outlineLevel="1" thickBot="1" x14ac:dyDescent="0.3">
      <c r="B93" s="82" t="s">
        <v>159</v>
      </c>
      <c r="C93" s="83"/>
      <c r="D93" s="83"/>
      <c r="E93" s="83"/>
      <c r="F93" s="83"/>
      <c r="G93" s="83"/>
      <c r="H93" s="83"/>
      <c r="I93" s="83"/>
      <c r="J93" s="83"/>
      <c r="K93" s="84"/>
      <c r="S93" s="81"/>
      <c r="T93" s="81"/>
    </row>
    <row r="94" spans="2:20" ht="15.75" outlineLevel="1" thickBot="1" x14ac:dyDescent="0.3">
      <c r="B94" s="85" t="s">
        <v>45</v>
      </c>
      <c r="C94" s="86"/>
      <c r="D94" s="86"/>
      <c r="E94" s="86"/>
      <c r="F94" s="86"/>
      <c r="G94" s="86"/>
      <c r="H94" s="86"/>
      <c r="I94" s="86"/>
      <c r="J94" s="86"/>
      <c r="K94" s="87"/>
      <c r="S94" s="81"/>
      <c r="T94" s="81"/>
    </row>
    <row r="95" spans="2:20" outlineLevel="1" x14ac:dyDescent="0.25">
      <c r="B95" s="134" t="s">
        <v>46</v>
      </c>
      <c r="C95" s="135"/>
      <c r="D95" s="135"/>
      <c r="E95" s="135"/>
      <c r="F95" s="135"/>
      <c r="G95" s="135"/>
      <c r="H95" s="135"/>
      <c r="I95" s="135"/>
      <c r="J95" s="135"/>
      <c r="K95" s="136"/>
      <c r="S95" s="81"/>
      <c r="T95" s="81"/>
    </row>
    <row r="96" spans="2:20" outlineLevel="1" x14ac:dyDescent="0.25">
      <c r="B96" s="137"/>
      <c r="C96" s="138"/>
      <c r="D96" s="138"/>
      <c r="E96" s="138"/>
      <c r="F96" s="138"/>
      <c r="G96" s="138"/>
      <c r="H96" s="138"/>
      <c r="I96" s="138"/>
      <c r="J96" s="138"/>
      <c r="K96" s="139"/>
      <c r="S96" s="81"/>
      <c r="T96" s="81"/>
    </row>
    <row r="97" spans="2:20" outlineLevel="1" x14ac:dyDescent="0.25">
      <c r="B97" s="137"/>
      <c r="C97" s="138"/>
      <c r="D97" s="138"/>
      <c r="E97" s="138"/>
      <c r="F97" s="138"/>
      <c r="G97" s="138"/>
      <c r="H97" s="138"/>
      <c r="I97" s="138"/>
      <c r="J97" s="138"/>
      <c r="K97" s="139"/>
      <c r="S97" s="81"/>
      <c r="T97" s="81"/>
    </row>
    <row r="98" spans="2:20" ht="15.75" outlineLevel="1" thickBot="1" x14ac:dyDescent="0.3">
      <c r="B98" s="140"/>
      <c r="C98" s="141"/>
      <c r="D98" s="141"/>
      <c r="E98" s="141"/>
      <c r="F98" s="141"/>
      <c r="G98" s="141"/>
      <c r="H98" s="141"/>
      <c r="I98" s="141"/>
      <c r="J98" s="141"/>
      <c r="K98" s="142"/>
      <c r="S98" s="81"/>
      <c r="T98" s="81"/>
    </row>
    <row r="99" spans="2:20" ht="15.75" outlineLevel="1" thickBot="1" x14ac:dyDescent="0.3">
      <c r="B99" s="88" t="s">
        <v>110</v>
      </c>
      <c r="C99" s="88"/>
      <c r="D99" s="89"/>
      <c r="E99" s="89"/>
      <c r="F99" s="89"/>
      <c r="G99" s="89"/>
      <c r="H99" s="89"/>
      <c r="I99" s="89"/>
      <c r="J99" s="89"/>
      <c r="K99" s="90"/>
      <c r="S99" s="81"/>
      <c r="T99" s="81"/>
    </row>
    <row r="100" spans="2:20" ht="65.099999999999994" customHeight="1" outlineLevel="1" thickBot="1" x14ac:dyDescent="0.3">
      <c r="B100" s="150" t="s">
        <v>44</v>
      </c>
      <c r="C100" s="151"/>
      <c r="D100" s="151"/>
      <c r="E100" s="151"/>
      <c r="F100" s="151"/>
      <c r="G100" s="151"/>
      <c r="H100" s="151"/>
      <c r="I100" s="151"/>
      <c r="J100" s="151"/>
      <c r="K100" s="152"/>
      <c r="S100" s="81"/>
      <c r="T100" s="81"/>
    </row>
    <row r="101" spans="2:20" ht="15.75" outlineLevel="1" thickBot="1" x14ac:dyDescent="0.3">
      <c r="B101" s="88" t="s">
        <v>18</v>
      </c>
      <c r="C101" s="88"/>
      <c r="D101" s="89"/>
      <c r="E101" s="89"/>
      <c r="F101" s="89"/>
      <c r="G101" s="89"/>
      <c r="H101" s="89"/>
      <c r="I101" s="89"/>
      <c r="J101" s="89"/>
      <c r="K101" s="90"/>
      <c r="S101" s="81"/>
      <c r="T101" s="81"/>
    </row>
    <row r="102" spans="2:20" ht="15.75" outlineLevel="1" thickBot="1" x14ac:dyDescent="0.3">
      <c r="B102" s="145" t="s">
        <v>19</v>
      </c>
      <c r="C102" s="146"/>
      <c r="D102" s="145" t="s">
        <v>2</v>
      </c>
      <c r="E102" s="146"/>
      <c r="F102" s="145" t="s">
        <v>3</v>
      </c>
      <c r="G102" s="146"/>
      <c r="H102" s="145" t="s">
        <v>4</v>
      </c>
      <c r="I102" s="146"/>
      <c r="J102" s="145" t="s">
        <v>5</v>
      </c>
      <c r="K102" s="146"/>
      <c r="S102" s="81"/>
      <c r="T102" s="81"/>
    </row>
    <row r="103" spans="2:20" ht="65.099999999999994" customHeight="1" outlineLevel="1" thickBot="1" x14ac:dyDescent="0.3">
      <c r="B103" s="119" t="s">
        <v>51</v>
      </c>
      <c r="C103" s="121"/>
      <c r="D103" s="119" t="s">
        <v>51</v>
      </c>
      <c r="E103" s="121"/>
      <c r="F103" s="119" t="s">
        <v>51</v>
      </c>
      <c r="G103" s="121"/>
      <c r="H103" s="119" t="s">
        <v>51</v>
      </c>
      <c r="I103" s="121"/>
      <c r="J103" s="119" t="s">
        <v>51</v>
      </c>
      <c r="K103" s="121"/>
      <c r="S103" s="81"/>
      <c r="T103" s="81"/>
    </row>
    <row r="104" spans="2:20" ht="15.75" outlineLevel="1" thickBot="1" x14ac:dyDescent="0.3">
      <c r="B104" s="145" t="s">
        <v>6</v>
      </c>
      <c r="C104" s="146"/>
      <c r="D104" s="145" t="s">
        <v>7</v>
      </c>
      <c r="E104" s="146"/>
      <c r="F104" s="145" t="s">
        <v>8</v>
      </c>
      <c r="G104" s="146"/>
      <c r="H104" s="145" t="s">
        <v>9</v>
      </c>
      <c r="I104" s="146"/>
      <c r="J104" s="145" t="s">
        <v>10</v>
      </c>
      <c r="K104" s="146"/>
      <c r="S104" s="81"/>
      <c r="T104" s="81"/>
    </row>
    <row r="105" spans="2:20" ht="65.099999999999994" customHeight="1" outlineLevel="1" thickBot="1" x14ac:dyDescent="0.3">
      <c r="B105" s="119" t="s">
        <v>51</v>
      </c>
      <c r="C105" s="121"/>
      <c r="D105" s="119" t="s">
        <v>51</v>
      </c>
      <c r="E105" s="121"/>
      <c r="F105" s="119" t="s">
        <v>51</v>
      </c>
      <c r="G105" s="121"/>
      <c r="H105" s="119" t="s">
        <v>51</v>
      </c>
      <c r="I105" s="121"/>
      <c r="J105" s="119" t="s">
        <v>51</v>
      </c>
      <c r="K105" s="121"/>
      <c r="S105" s="81"/>
      <c r="T105" s="81"/>
    </row>
    <row r="106" spans="2:20" ht="15.75" outlineLevel="1" thickBot="1" x14ac:dyDescent="0.3">
      <c r="S106" s="81"/>
      <c r="T106" s="81"/>
    </row>
    <row r="107" spans="2:20" ht="15.75" outlineLevel="1" thickBot="1" x14ac:dyDescent="0.3">
      <c r="B107" s="82" t="s">
        <v>160</v>
      </c>
      <c r="C107" s="83"/>
      <c r="D107" s="83"/>
      <c r="E107" s="83"/>
      <c r="F107" s="83"/>
      <c r="G107" s="83"/>
      <c r="H107" s="83"/>
      <c r="I107" s="83"/>
      <c r="J107" s="83"/>
      <c r="K107" s="84"/>
      <c r="S107" s="81"/>
      <c r="T107" s="81"/>
    </row>
    <row r="108" spans="2:20" ht="15.75" outlineLevel="1" thickBot="1" x14ac:dyDescent="0.3">
      <c r="B108" s="85" t="s">
        <v>45</v>
      </c>
      <c r="C108" s="86"/>
      <c r="D108" s="86"/>
      <c r="E108" s="86"/>
      <c r="F108" s="86"/>
      <c r="G108" s="86"/>
      <c r="H108" s="86"/>
      <c r="I108" s="86"/>
      <c r="J108" s="86"/>
      <c r="K108" s="87"/>
      <c r="S108" s="81"/>
      <c r="T108" s="81"/>
    </row>
    <row r="109" spans="2:20" outlineLevel="1" x14ac:dyDescent="0.25">
      <c r="B109" s="134" t="s">
        <v>46</v>
      </c>
      <c r="C109" s="135"/>
      <c r="D109" s="135"/>
      <c r="E109" s="135"/>
      <c r="F109" s="135"/>
      <c r="G109" s="135"/>
      <c r="H109" s="135"/>
      <c r="I109" s="135"/>
      <c r="J109" s="135"/>
      <c r="K109" s="136"/>
      <c r="S109" s="81"/>
      <c r="T109" s="81"/>
    </row>
    <row r="110" spans="2:20" outlineLevel="1" x14ac:dyDescent="0.25">
      <c r="B110" s="137"/>
      <c r="C110" s="138"/>
      <c r="D110" s="138"/>
      <c r="E110" s="138"/>
      <c r="F110" s="138"/>
      <c r="G110" s="138"/>
      <c r="H110" s="138"/>
      <c r="I110" s="138"/>
      <c r="J110" s="138"/>
      <c r="K110" s="139"/>
      <c r="S110" s="81"/>
      <c r="T110" s="81"/>
    </row>
    <row r="111" spans="2:20" outlineLevel="1" x14ac:dyDescent="0.25">
      <c r="B111" s="137"/>
      <c r="C111" s="138"/>
      <c r="D111" s="138"/>
      <c r="E111" s="138"/>
      <c r="F111" s="138"/>
      <c r="G111" s="138"/>
      <c r="H111" s="138"/>
      <c r="I111" s="138"/>
      <c r="J111" s="138"/>
      <c r="K111" s="139"/>
      <c r="S111" s="81"/>
      <c r="T111" s="81"/>
    </row>
    <row r="112" spans="2:20" ht="15.75" outlineLevel="1" thickBot="1" x14ac:dyDescent="0.3">
      <c r="B112" s="140"/>
      <c r="C112" s="141"/>
      <c r="D112" s="141"/>
      <c r="E112" s="141"/>
      <c r="F112" s="141"/>
      <c r="G112" s="141"/>
      <c r="H112" s="141"/>
      <c r="I112" s="141"/>
      <c r="J112" s="141"/>
      <c r="K112" s="142"/>
      <c r="S112" s="81"/>
      <c r="T112" s="81"/>
    </row>
    <row r="113" spans="2:20" ht="15.75" outlineLevel="1" thickBot="1" x14ac:dyDescent="0.3">
      <c r="B113" s="88" t="s">
        <v>110</v>
      </c>
      <c r="C113" s="88"/>
      <c r="D113" s="89"/>
      <c r="E113" s="89"/>
      <c r="F113" s="89"/>
      <c r="G113" s="89"/>
      <c r="H113" s="89"/>
      <c r="I113" s="89"/>
      <c r="J113" s="89"/>
      <c r="K113" s="90"/>
      <c r="S113" s="81"/>
      <c r="T113" s="81"/>
    </row>
    <row r="114" spans="2:20" ht="65.099999999999994" customHeight="1" outlineLevel="1" thickBot="1" x14ac:dyDescent="0.3">
      <c r="B114" s="150" t="s">
        <v>44</v>
      </c>
      <c r="C114" s="151"/>
      <c r="D114" s="151"/>
      <c r="E114" s="151"/>
      <c r="F114" s="151"/>
      <c r="G114" s="151"/>
      <c r="H114" s="151"/>
      <c r="I114" s="151"/>
      <c r="J114" s="151"/>
      <c r="K114" s="152"/>
      <c r="S114" s="81"/>
      <c r="T114" s="81"/>
    </row>
    <row r="115" spans="2:20" ht="15.75" outlineLevel="1" thickBot="1" x14ac:dyDescent="0.3">
      <c r="B115" s="88" t="s">
        <v>18</v>
      </c>
      <c r="C115" s="88"/>
      <c r="D115" s="89"/>
      <c r="E115" s="89"/>
      <c r="F115" s="89"/>
      <c r="G115" s="89"/>
      <c r="H115" s="89"/>
      <c r="I115" s="89"/>
      <c r="J115" s="89"/>
      <c r="K115" s="90"/>
      <c r="S115" s="81"/>
      <c r="T115" s="81"/>
    </row>
    <row r="116" spans="2:20" ht="15.75" outlineLevel="1" thickBot="1" x14ac:dyDescent="0.3">
      <c r="B116" s="145" t="s">
        <v>19</v>
      </c>
      <c r="C116" s="146"/>
      <c r="D116" s="145" t="s">
        <v>2</v>
      </c>
      <c r="E116" s="146"/>
      <c r="F116" s="145" t="s">
        <v>3</v>
      </c>
      <c r="G116" s="146"/>
      <c r="H116" s="145" t="s">
        <v>4</v>
      </c>
      <c r="I116" s="146"/>
      <c r="J116" s="145" t="s">
        <v>5</v>
      </c>
      <c r="K116" s="146"/>
      <c r="S116" s="81"/>
      <c r="T116" s="81"/>
    </row>
    <row r="117" spans="2:20" ht="65.099999999999994" customHeight="1" outlineLevel="1" thickBot="1" x14ac:dyDescent="0.3">
      <c r="B117" s="119" t="s">
        <v>51</v>
      </c>
      <c r="C117" s="121"/>
      <c r="D117" s="119" t="s">
        <v>51</v>
      </c>
      <c r="E117" s="121"/>
      <c r="F117" s="119" t="s">
        <v>51</v>
      </c>
      <c r="G117" s="121"/>
      <c r="H117" s="119" t="s">
        <v>51</v>
      </c>
      <c r="I117" s="121"/>
      <c r="J117" s="119" t="s">
        <v>51</v>
      </c>
      <c r="K117" s="121"/>
      <c r="S117" s="81"/>
      <c r="T117" s="81"/>
    </row>
    <row r="118" spans="2:20" ht="15.75" outlineLevel="1" thickBot="1" x14ac:dyDescent="0.3">
      <c r="B118" s="145" t="s">
        <v>6</v>
      </c>
      <c r="C118" s="146"/>
      <c r="D118" s="145" t="s">
        <v>7</v>
      </c>
      <c r="E118" s="146"/>
      <c r="F118" s="145" t="s">
        <v>8</v>
      </c>
      <c r="G118" s="146"/>
      <c r="H118" s="145" t="s">
        <v>9</v>
      </c>
      <c r="I118" s="146"/>
      <c r="J118" s="145" t="s">
        <v>10</v>
      </c>
      <c r="K118" s="146"/>
      <c r="S118" s="81"/>
      <c r="T118" s="81"/>
    </row>
    <row r="119" spans="2:20" ht="65.099999999999994" customHeight="1" outlineLevel="1" thickBot="1" x14ac:dyDescent="0.3">
      <c r="B119" s="119" t="s">
        <v>51</v>
      </c>
      <c r="C119" s="121"/>
      <c r="D119" s="119" t="s">
        <v>51</v>
      </c>
      <c r="E119" s="121"/>
      <c r="F119" s="119" t="s">
        <v>51</v>
      </c>
      <c r="G119" s="121"/>
      <c r="H119" s="119" t="s">
        <v>51</v>
      </c>
      <c r="I119" s="121"/>
      <c r="J119" s="119" t="s">
        <v>51</v>
      </c>
      <c r="K119" s="121"/>
      <c r="S119" s="81"/>
      <c r="T119" s="81"/>
    </row>
    <row r="120" spans="2:20" ht="15.75" thickBot="1" x14ac:dyDescent="0.3">
      <c r="S120" s="81"/>
      <c r="T120" s="81"/>
    </row>
    <row r="121" spans="2:20" ht="15.75" collapsed="1" thickBot="1" x14ac:dyDescent="0.3">
      <c r="B121" s="74" t="str">
        <f>CONCATENATE("Usage - ",B2)</f>
        <v>Usage - Research Program 5</v>
      </c>
      <c r="C121" s="71"/>
      <c r="D121" s="71" t="str">
        <f>D2</f>
        <v>[Research Program 5 Name]</v>
      </c>
      <c r="E121" s="71"/>
      <c r="F121" s="71"/>
      <c r="G121" s="71"/>
      <c r="H121" s="71"/>
      <c r="I121" s="71"/>
      <c r="J121" s="71"/>
      <c r="K121" s="72"/>
      <c r="S121" s="81" t="s">
        <v>59</v>
      </c>
      <c r="T121" s="81"/>
    </row>
    <row r="122" spans="2:20" ht="15.75" outlineLevel="1" thickBot="1" x14ac:dyDescent="0.3"/>
    <row r="123" spans="2:20" ht="15.75" outlineLevel="1" thickBot="1" x14ac:dyDescent="0.3">
      <c r="B123" s="82" t="s">
        <v>161</v>
      </c>
      <c r="C123" s="83"/>
      <c r="D123" s="83"/>
      <c r="E123" s="83"/>
      <c r="F123" s="83"/>
      <c r="G123" s="83"/>
      <c r="H123" s="83"/>
      <c r="I123" s="83"/>
      <c r="J123" s="83"/>
      <c r="K123" s="84"/>
      <c r="S123" s="81" t="s">
        <v>52</v>
      </c>
      <c r="T123" s="81" t="s">
        <v>53</v>
      </c>
    </row>
    <row r="124" spans="2:20" ht="15.75" outlineLevel="1" thickBot="1" x14ac:dyDescent="0.3">
      <c r="B124" s="91" t="s">
        <v>21</v>
      </c>
      <c r="C124" s="92"/>
      <c r="D124" s="92"/>
      <c r="E124" s="92"/>
      <c r="F124" s="92"/>
      <c r="G124" s="92"/>
      <c r="H124" s="92"/>
      <c r="I124" s="92"/>
      <c r="J124" s="92"/>
      <c r="K124" s="93"/>
      <c r="S124" s="81" t="s">
        <v>176</v>
      </c>
      <c r="T124" s="81">
        <v>0.95</v>
      </c>
    </row>
    <row r="125" spans="2:20" ht="15.75" outlineLevel="1" thickBot="1" x14ac:dyDescent="0.3">
      <c r="B125" s="150" t="s">
        <v>46</v>
      </c>
      <c r="C125" s="151"/>
      <c r="D125" s="151"/>
      <c r="E125" s="151"/>
      <c r="F125" s="151"/>
      <c r="G125" s="151"/>
      <c r="H125" s="151"/>
      <c r="I125" s="151"/>
      <c r="J125" s="151"/>
      <c r="K125" s="152"/>
      <c r="S125" s="81" t="s">
        <v>55</v>
      </c>
      <c r="T125" s="81">
        <v>0.75</v>
      </c>
    </row>
    <row r="126" spans="2:20" ht="15.75" outlineLevel="1" thickBot="1" x14ac:dyDescent="0.3">
      <c r="B126" s="94" t="s">
        <v>89</v>
      </c>
      <c r="C126" s="95"/>
      <c r="D126" s="95"/>
      <c r="E126" s="95"/>
      <c r="F126" s="95"/>
      <c r="G126" s="95"/>
      <c r="H126" s="95"/>
      <c r="I126" s="95"/>
      <c r="J126" s="95"/>
      <c r="K126" s="96"/>
      <c r="S126" s="81" t="s">
        <v>56</v>
      </c>
      <c r="T126" s="81">
        <v>0.5</v>
      </c>
    </row>
    <row r="127" spans="2:20" ht="65.099999999999994" customHeight="1" outlineLevel="1" thickBot="1" x14ac:dyDescent="0.3">
      <c r="B127" s="150" t="s">
        <v>46</v>
      </c>
      <c r="C127" s="151"/>
      <c r="D127" s="151"/>
      <c r="E127" s="151"/>
      <c r="F127" s="151"/>
      <c r="G127" s="151"/>
      <c r="H127" s="151"/>
      <c r="I127" s="151"/>
      <c r="J127" s="151"/>
      <c r="K127" s="152"/>
      <c r="S127" s="81" t="s">
        <v>57</v>
      </c>
      <c r="T127" s="81">
        <v>0.25</v>
      </c>
    </row>
    <row r="128" spans="2:20" ht="15.75" outlineLevel="1" thickBot="1" x14ac:dyDescent="0.3">
      <c r="B128" s="94" t="s">
        <v>216</v>
      </c>
      <c r="C128" s="95"/>
      <c r="D128" s="95"/>
      <c r="E128" s="95"/>
      <c r="F128" s="95"/>
      <c r="G128" s="95"/>
      <c r="H128" s="95"/>
      <c r="I128" s="95"/>
      <c r="J128" s="95"/>
      <c r="K128" s="96"/>
      <c r="S128" s="81" t="s">
        <v>177</v>
      </c>
      <c r="T128" s="81">
        <v>0.05</v>
      </c>
    </row>
    <row r="129" spans="2:20" ht="15.75" outlineLevel="1" thickBot="1" x14ac:dyDescent="0.3">
      <c r="B129" s="119" t="s">
        <v>177</v>
      </c>
      <c r="C129" s="120"/>
      <c r="D129" s="120"/>
      <c r="E129" s="120"/>
      <c r="F129" s="120"/>
      <c r="G129" s="120"/>
      <c r="H129" s="120"/>
      <c r="I129" s="120"/>
      <c r="J129" s="120"/>
      <c r="K129" s="121"/>
      <c r="S129" s="97">
        <f>IF(B129="",0,VLOOKUP(B129,S124:T128,2,FALSE))</f>
        <v>0.05</v>
      </c>
      <c r="T129" s="97">
        <f>IF(B133="",0,VLOOKUP(B133,S124:T128,2,FALSE))</f>
        <v>0.05</v>
      </c>
    </row>
    <row r="130" spans="2:20" ht="15.75" outlineLevel="1" thickBot="1" x14ac:dyDescent="0.3">
      <c r="B130" s="116" t="s">
        <v>22</v>
      </c>
      <c r="C130" s="117"/>
      <c r="D130" s="117"/>
      <c r="E130" s="117"/>
      <c r="F130" s="117"/>
      <c r="G130" s="117"/>
      <c r="H130" s="117"/>
      <c r="I130" s="117"/>
      <c r="J130" s="117"/>
      <c r="K130" s="118"/>
    </row>
    <row r="131" spans="2:20" ht="65.099999999999994" customHeight="1" outlineLevel="1" thickBot="1" x14ac:dyDescent="0.3">
      <c r="B131" s="122" t="s">
        <v>174</v>
      </c>
      <c r="C131" s="123"/>
      <c r="D131" s="123"/>
      <c r="E131" s="123"/>
      <c r="F131" s="123"/>
      <c r="G131" s="123"/>
      <c r="H131" s="123"/>
      <c r="I131" s="123"/>
      <c r="J131" s="123"/>
      <c r="K131" s="124"/>
    </row>
    <row r="132" spans="2:20" ht="15.75" outlineLevel="1" thickBot="1" x14ac:dyDescent="0.3">
      <c r="B132" s="94" t="s">
        <v>23</v>
      </c>
      <c r="C132" s="95"/>
      <c r="D132" s="95"/>
      <c r="E132" s="95"/>
      <c r="F132" s="95"/>
      <c r="G132" s="95"/>
      <c r="H132" s="95"/>
      <c r="I132" s="95"/>
      <c r="J132" s="95"/>
      <c r="K132" s="96"/>
    </row>
    <row r="133" spans="2:20" ht="15.75" outlineLevel="1" thickBot="1" x14ac:dyDescent="0.3">
      <c r="B133" s="119" t="s">
        <v>177</v>
      </c>
      <c r="C133" s="120"/>
      <c r="D133" s="120"/>
      <c r="E133" s="120"/>
      <c r="F133" s="120"/>
      <c r="G133" s="120"/>
      <c r="H133" s="120"/>
      <c r="I133" s="120"/>
      <c r="J133" s="120"/>
      <c r="K133" s="121"/>
    </row>
    <row r="134" spans="2:20" ht="15.75" outlineLevel="1" thickBot="1" x14ac:dyDescent="0.3">
      <c r="B134" s="166" t="s">
        <v>24</v>
      </c>
      <c r="C134" s="167"/>
      <c r="D134" s="167"/>
      <c r="E134" s="167"/>
      <c r="F134" s="167"/>
      <c r="G134" s="167"/>
      <c r="H134" s="167"/>
      <c r="I134" s="167"/>
      <c r="J134" s="167"/>
      <c r="K134" s="168"/>
    </row>
    <row r="135" spans="2:20" ht="65.099999999999994" customHeight="1" outlineLevel="1" thickBot="1" x14ac:dyDescent="0.3">
      <c r="B135" s="122" t="s">
        <v>175</v>
      </c>
      <c r="C135" s="123"/>
      <c r="D135" s="123"/>
      <c r="E135" s="123"/>
      <c r="F135" s="123"/>
      <c r="G135" s="123"/>
      <c r="H135" s="123"/>
      <c r="I135" s="123"/>
      <c r="J135" s="123"/>
      <c r="K135" s="124"/>
    </row>
    <row r="136" spans="2:20" ht="15.75" outlineLevel="1" thickBot="1" x14ac:dyDescent="0.3">
      <c r="B136" s="88" t="s">
        <v>25</v>
      </c>
      <c r="C136" s="88"/>
      <c r="D136" s="89"/>
      <c r="E136" s="89"/>
      <c r="F136" s="89"/>
      <c r="G136" s="89"/>
      <c r="H136" s="89"/>
      <c r="I136" s="89"/>
      <c r="J136" s="89"/>
      <c r="K136" s="90"/>
    </row>
    <row r="137" spans="2:20" ht="15.75" outlineLevel="1" thickBot="1" x14ac:dyDescent="0.3">
      <c r="B137" s="145" t="s">
        <v>19</v>
      </c>
      <c r="C137" s="146"/>
      <c r="D137" s="145" t="s">
        <v>2</v>
      </c>
      <c r="E137" s="146"/>
      <c r="F137" s="145" t="s">
        <v>3</v>
      </c>
      <c r="G137" s="146"/>
      <c r="H137" s="145" t="s">
        <v>4</v>
      </c>
      <c r="I137" s="146"/>
      <c r="J137" s="145" t="s">
        <v>5</v>
      </c>
      <c r="K137" s="146"/>
    </row>
    <row r="138" spans="2:20" ht="65.099999999999994" customHeight="1" outlineLevel="1" thickBot="1" x14ac:dyDescent="0.3">
      <c r="B138" s="119" t="s">
        <v>51</v>
      </c>
      <c r="C138" s="121"/>
      <c r="D138" s="119" t="s">
        <v>51</v>
      </c>
      <c r="E138" s="121"/>
      <c r="F138" s="119" t="s">
        <v>51</v>
      </c>
      <c r="G138" s="121"/>
      <c r="H138" s="119" t="s">
        <v>51</v>
      </c>
      <c r="I138" s="121"/>
      <c r="J138" s="119" t="s">
        <v>51</v>
      </c>
      <c r="K138" s="121"/>
    </row>
    <row r="139" spans="2:20" ht="15.75" outlineLevel="1" thickBot="1" x14ac:dyDescent="0.3">
      <c r="B139" s="145" t="s">
        <v>6</v>
      </c>
      <c r="C139" s="146"/>
      <c r="D139" s="145" t="s">
        <v>7</v>
      </c>
      <c r="E139" s="146"/>
      <c r="F139" s="145" t="s">
        <v>8</v>
      </c>
      <c r="G139" s="146"/>
      <c r="H139" s="145" t="s">
        <v>9</v>
      </c>
      <c r="I139" s="146"/>
      <c r="J139" s="145" t="s">
        <v>10</v>
      </c>
      <c r="K139" s="146"/>
    </row>
    <row r="140" spans="2:20" ht="65.099999999999994" customHeight="1" outlineLevel="1" thickBot="1" x14ac:dyDescent="0.3">
      <c r="B140" s="119" t="s">
        <v>51</v>
      </c>
      <c r="C140" s="121"/>
      <c r="D140" s="119" t="s">
        <v>51</v>
      </c>
      <c r="E140" s="121"/>
      <c r="F140" s="119" t="s">
        <v>51</v>
      </c>
      <c r="G140" s="121"/>
      <c r="H140" s="119" t="s">
        <v>51</v>
      </c>
      <c r="I140" s="121"/>
      <c r="J140" s="119" t="s">
        <v>51</v>
      </c>
      <c r="K140" s="121"/>
    </row>
    <row r="141" spans="2:20" ht="15.75" outlineLevel="1" thickBot="1" x14ac:dyDescent="0.3">
      <c r="B141" s="145" t="s">
        <v>26</v>
      </c>
      <c r="C141" s="146"/>
      <c r="D141" s="145" t="s">
        <v>27</v>
      </c>
      <c r="E141" s="146"/>
      <c r="F141" s="145" t="s">
        <v>28</v>
      </c>
      <c r="G141" s="146"/>
      <c r="H141" s="145" t="s">
        <v>29</v>
      </c>
      <c r="I141" s="146"/>
      <c r="J141" s="145" t="s">
        <v>30</v>
      </c>
      <c r="K141" s="146"/>
    </row>
    <row r="142" spans="2:20" ht="65.099999999999994" customHeight="1" outlineLevel="1" thickBot="1" x14ac:dyDescent="0.3">
      <c r="B142" s="119" t="s">
        <v>51</v>
      </c>
      <c r="C142" s="121"/>
      <c r="D142" s="119" t="s">
        <v>51</v>
      </c>
      <c r="E142" s="121"/>
      <c r="F142" s="119" t="s">
        <v>51</v>
      </c>
      <c r="G142" s="121"/>
      <c r="H142" s="119" t="s">
        <v>51</v>
      </c>
      <c r="I142" s="121"/>
      <c r="J142" s="119" t="s">
        <v>51</v>
      </c>
      <c r="K142" s="121"/>
    </row>
    <row r="143" spans="2:20" ht="15.75" outlineLevel="1" thickBot="1" x14ac:dyDescent="0.3">
      <c r="B143" s="88" t="s">
        <v>31</v>
      </c>
      <c r="C143" s="88"/>
      <c r="D143" s="89"/>
      <c r="E143" s="89"/>
      <c r="F143" s="89"/>
      <c r="G143" s="89"/>
      <c r="H143" s="89"/>
      <c r="I143" s="89"/>
      <c r="J143" s="89"/>
      <c r="K143" s="90"/>
    </row>
    <row r="144" spans="2:20" ht="15.75" outlineLevel="1" thickBot="1" x14ac:dyDescent="0.3">
      <c r="B144" s="145" t="s">
        <v>19</v>
      </c>
      <c r="C144" s="146"/>
      <c r="D144" s="145" t="s">
        <v>2</v>
      </c>
      <c r="E144" s="146"/>
      <c r="F144" s="145" t="s">
        <v>3</v>
      </c>
      <c r="G144" s="146"/>
      <c r="H144" s="145" t="s">
        <v>4</v>
      </c>
      <c r="I144" s="146"/>
      <c r="J144" s="145" t="s">
        <v>5</v>
      </c>
      <c r="K144" s="146"/>
    </row>
    <row r="145" spans="2:20" ht="15.75" outlineLevel="1" thickBot="1" x14ac:dyDescent="0.3">
      <c r="B145" s="143">
        <v>0</v>
      </c>
      <c r="C145" s="144"/>
      <c r="D145" s="143">
        <v>0</v>
      </c>
      <c r="E145" s="144"/>
      <c r="F145" s="143">
        <v>0</v>
      </c>
      <c r="G145" s="144"/>
      <c r="H145" s="143">
        <v>0</v>
      </c>
      <c r="I145" s="144"/>
      <c r="J145" s="143">
        <v>0</v>
      </c>
      <c r="K145" s="144"/>
    </row>
    <row r="146" spans="2:20" ht="15.75" outlineLevel="1" thickBot="1" x14ac:dyDescent="0.3">
      <c r="B146" s="145" t="s">
        <v>6</v>
      </c>
      <c r="C146" s="146"/>
      <c r="D146" s="145" t="s">
        <v>7</v>
      </c>
      <c r="E146" s="146"/>
      <c r="F146" s="145" t="s">
        <v>8</v>
      </c>
      <c r="G146" s="146"/>
      <c r="H146" s="145" t="s">
        <v>9</v>
      </c>
      <c r="I146" s="146"/>
      <c r="J146" s="145" t="s">
        <v>10</v>
      </c>
      <c r="K146" s="146"/>
    </row>
    <row r="147" spans="2:20" ht="15.75" outlineLevel="1" thickBot="1" x14ac:dyDescent="0.3">
      <c r="B147" s="143">
        <v>0</v>
      </c>
      <c r="C147" s="144"/>
      <c r="D147" s="143">
        <v>0</v>
      </c>
      <c r="E147" s="144"/>
      <c r="F147" s="143">
        <v>0</v>
      </c>
      <c r="G147" s="144"/>
      <c r="H147" s="143">
        <v>0</v>
      </c>
      <c r="I147" s="144"/>
      <c r="J147" s="143">
        <v>0</v>
      </c>
      <c r="K147" s="144"/>
    </row>
    <row r="148" spans="2:20" ht="15.75" outlineLevel="1" thickBot="1" x14ac:dyDescent="0.3">
      <c r="B148" s="145" t="s">
        <v>26</v>
      </c>
      <c r="C148" s="146"/>
      <c r="D148" s="145" t="s">
        <v>27</v>
      </c>
      <c r="E148" s="146"/>
      <c r="F148" s="145" t="s">
        <v>28</v>
      </c>
      <c r="G148" s="146"/>
      <c r="H148" s="145" t="s">
        <v>29</v>
      </c>
      <c r="I148" s="146"/>
      <c r="J148" s="145" t="s">
        <v>30</v>
      </c>
      <c r="K148" s="146"/>
    </row>
    <row r="149" spans="2:20" ht="15.75" outlineLevel="1" thickBot="1" x14ac:dyDescent="0.3">
      <c r="B149" s="143">
        <v>0</v>
      </c>
      <c r="C149" s="144"/>
      <c r="D149" s="143">
        <v>0</v>
      </c>
      <c r="E149" s="144"/>
      <c r="F149" s="143">
        <v>0</v>
      </c>
      <c r="G149" s="144"/>
      <c r="H149" s="143">
        <v>0</v>
      </c>
      <c r="I149" s="144"/>
      <c r="J149" s="143">
        <v>0</v>
      </c>
      <c r="K149" s="144"/>
    </row>
    <row r="150" spans="2:20" ht="15.75" outlineLevel="1" thickBot="1" x14ac:dyDescent="0.3">
      <c r="B150" s="162" t="s">
        <v>32</v>
      </c>
      <c r="C150" s="163"/>
      <c r="D150" s="162" t="s">
        <v>33</v>
      </c>
      <c r="E150" s="163"/>
      <c r="F150" s="162" t="s">
        <v>34</v>
      </c>
      <c r="G150" s="163"/>
    </row>
    <row r="151" spans="2:20" ht="15.75" outlineLevel="1" thickBot="1" x14ac:dyDescent="0.3">
      <c r="B151" s="155">
        <f>SUM(B145:K145,B147:K147,B149:K149)</f>
        <v>0</v>
      </c>
      <c r="C151" s="165"/>
      <c r="D151" s="164">
        <f>NPV(0.05,B145:K145,B147:K147,B149:K149)</f>
        <v>0</v>
      </c>
      <c r="E151" s="158"/>
      <c r="F151" s="155">
        <f>D151*S129*T129</f>
        <v>0</v>
      </c>
      <c r="G151" s="165"/>
    </row>
    <row r="152" spans="2:20" ht="15.75" outlineLevel="1" thickBot="1" x14ac:dyDescent="0.3"/>
    <row r="153" spans="2:20" ht="15.75" outlineLevel="1" thickBot="1" x14ac:dyDescent="0.3">
      <c r="B153" s="82" t="s">
        <v>162</v>
      </c>
      <c r="C153" s="83"/>
      <c r="D153" s="83"/>
      <c r="E153" s="83"/>
      <c r="F153" s="83"/>
      <c r="G153" s="83"/>
      <c r="H153" s="83"/>
      <c r="I153" s="83"/>
      <c r="J153" s="83"/>
      <c r="K153" s="84"/>
      <c r="S153" s="81" t="s">
        <v>52</v>
      </c>
      <c r="T153" s="81" t="s">
        <v>53</v>
      </c>
    </row>
    <row r="154" spans="2:20" ht="15.75" outlineLevel="1" thickBot="1" x14ac:dyDescent="0.3">
      <c r="B154" s="91" t="s">
        <v>21</v>
      </c>
      <c r="C154" s="92"/>
      <c r="D154" s="92"/>
      <c r="E154" s="92"/>
      <c r="F154" s="92"/>
      <c r="G154" s="92"/>
      <c r="H154" s="92"/>
      <c r="I154" s="92"/>
      <c r="J154" s="92"/>
      <c r="K154" s="93"/>
      <c r="S154" s="81" t="s">
        <v>54</v>
      </c>
      <c r="T154" s="81">
        <v>0.95</v>
      </c>
    </row>
    <row r="155" spans="2:20" ht="15.75" outlineLevel="1" thickBot="1" x14ac:dyDescent="0.3">
      <c r="B155" s="150" t="s">
        <v>46</v>
      </c>
      <c r="C155" s="151"/>
      <c r="D155" s="151"/>
      <c r="E155" s="151"/>
      <c r="F155" s="151"/>
      <c r="G155" s="151"/>
      <c r="H155" s="151"/>
      <c r="I155" s="151"/>
      <c r="J155" s="151"/>
      <c r="K155" s="152"/>
      <c r="S155" s="81" t="s">
        <v>55</v>
      </c>
      <c r="T155" s="81">
        <v>0.75</v>
      </c>
    </row>
    <row r="156" spans="2:20" ht="15.75" outlineLevel="1" thickBot="1" x14ac:dyDescent="0.3">
      <c r="B156" s="94" t="s">
        <v>89</v>
      </c>
      <c r="C156" s="95"/>
      <c r="D156" s="95"/>
      <c r="E156" s="95"/>
      <c r="F156" s="95"/>
      <c r="G156" s="95"/>
      <c r="H156" s="95"/>
      <c r="I156" s="95"/>
      <c r="J156" s="95"/>
      <c r="K156" s="96"/>
      <c r="S156" s="81" t="s">
        <v>56</v>
      </c>
      <c r="T156" s="81">
        <v>0.5</v>
      </c>
    </row>
    <row r="157" spans="2:20" ht="65.099999999999994" customHeight="1" outlineLevel="1" thickBot="1" x14ac:dyDescent="0.3">
      <c r="B157" s="150" t="s">
        <v>46</v>
      </c>
      <c r="C157" s="151"/>
      <c r="D157" s="151"/>
      <c r="E157" s="151"/>
      <c r="F157" s="151"/>
      <c r="G157" s="151"/>
      <c r="H157" s="151"/>
      <c r="I157" s="151"/>
      <c r="J157" s="151"/>
      <c r="K157" s="152"/>
      <c r="S157" s="81" t="s">
        <v>57</v>
      </c>
      <c r="T157" s="81">
        <v>0.25</v>
      </c>
    </row>
    <row r="158" spans="2:20" ht="15.75" outlineLevel="1" thickBot="1" x14ac:dyDescent="0.3">
      <c r="B158" s="94" t="s">
        <v>216</v>
      </c>
      <c r="C158" s="95"/>
      <c r="D158" s="95"/>
      <c r="E158" s="95"/>
      <c r="F158" s="95"/>
      <c r="G158" s="95"/>
      <c r="H158" s="95"/>
      <c r="I158" s="95"/>
      <c r="J158" s="95"/>
      <c r="K158" s="96"/>
      <c r="S158" s="81" t="s">
        <v>58</v>
      </c>
      <c r="T158" s="81">
        <v>0.05</v>
      </c>
    </row>
    <row r="159" spans="2:20" ht="15.75" outlineLevel="1" thickBot="1" x14ac:dyDescent="0.3">
      <c r="B159" s="119" t="s">
        <v>177</v>
      </c>
      <c r="C159" s="120"/>
      <c r="D159" s="120"/>
      <c r="E159" s="120"/>
      <c r="F159" s="120"/>
      <c r="G159" s="120"/>
      <c r="H159" s="120"/>
      <c r="I159" s="120"/>
      <c r="J159" s="120"/>
      <c r="K159" s="121"/>
      <c r="S159" s="97">
        <f>IF(B159="",0,VLOOKUP(B159,S154:T158,2,FALSE))</f>
        <v>0.05</v>
      </c>
      <c r="T159" s="97">
        <f>IF(B163="",0,VLOOKUP(B163,S154:T158,2,FALSE))</f>
        <v>0.05</v>
      </c>
    </row>
    <row r="160" spans="2:20" ht="15" customHeight="1" outlineLevel="1" thickBot="1" x14ac:dyDescent="0.3">
      <c r="B160" s="116" t="s">
        <v>22</v>
      </c>
      <c r="C160" s="117"/>
      <c r="D160" s="117"/>
      <c r="E160" s="117"/>
      <c r="F160" s="117"/>
      <c r="G160" s="117"/>
      <c r="H160" s="117"/>
      <c r="I160" s="117"/>
      <c r="J160" s="117"/>
      <c r="K160" s="118"/>
    </row>
    <row r="161" spans="2:11" ht="65.099999999999994" customHeight="1" outlineLevel="1" thickBot="1" x14ac:dyDescent="0.3">
      <c r="B161" s="122" t="s">
        <v>174</v>
      </c>
      <c r="C161" s="123"/>
      <c r="D161" s="123"/>
      <c r="E161" s="123"/>
      <c r="F161" s="123"/>
      <c r="G161" s="123"/>
      <c r="H161" s="123"/>
      <c r="I161" s="123"/>
      <c r="J161" s="123"/>
      <c r="K161" s="124"/>
    </row>
    <row r="162" spans="2:11" ht="15.75" outlineLevel="1" thickBot="1" x14ac:dyDescent="0.3">
      <c r="B162" s="94" t="s">
        <v>23</v>
      </c>
      <c r="C162" s="95"/>
      <c r="D162" s="95"/>
      <c r="E162" s="95"/>
      <c r="F162" s="95"/>
      <c r="G162" s="95"/>
      <c r="H162" s="95"/>
      <c r="I162" s="95"/>
      <c r="J162" s="95"/>
      <c r="K162" s="96"/>
    </row>
    <row r="163" spans="2:11" ht="15" customHeight="1" outlineLevel="1" thickBot="1" x14ac:dyDescent="0.3">
      <c r="B163" s="119" t="s">
        <v>177</v>
      </c>
      <c r="C163" s="120"/>
      <c r="D163" s="120"/>
      <c r="E163" s="120"/>
      <c r="F163" s="120"/>
      <c r="G163" s="120"/>
      <c r="H163" s="120"/>
      <c r="I163" s="120"/>
      <c r="J163" s="120"/>
      <c r="K163" s="121"/>
    </row>
    <row r="164" spans="2:11" ht="15" customHeight="1" outlineLevel="1" thickBot="1" x14ac:dyDescent="0.3">
      <c r="B164" s="166" t="s">
        <v>24</v>
      </c>
      <c r="C164" s="167"/>
      <c r="D164" s="167"/>
      <c r="E164" s="167"/>
      <c r="F164" s="167"/>
      <c r="G164" s="167"/>
      <c r="H164" s="167"/>
      <c r="I164" s="167"/>
      <c r="J164" s="167"/>
      <c r="K164" s="168"/>
    </row>
    <row r="165" spans="2:11" ht="64.5" customHeight="1" outlineLevel="1" thickBot="1" x14ac:dyDescent="0.3">
      <c r="B165" s="122" t="s">
        <v>175</v>
      </c>
      <c r="C165" s="123"/>
      <c r="D165" s="123"/>
      <c r="E165" s="123"/>
      <c r="F165" s="123"/>
      <c r="G165" s="123"/>
      <c r="H165" s="123"/>
      <c r="I165" s="123"/>
      <c r="J165" s="123"/>
      <c r="K165" s="124"/>
    </row>
    <row r="166" spans="2:11" ht="15.75" outlineLevel="1" thickBot="1" x14ac:dyDescent="0.3">
      <c r="B166" s="88" t="s">
        <v>25</v>
      </c>
      <c r="C166" s="88"/>
      <c r="D166" s="89"/>
      <c r="E166" s="89"/>
      <c r="F166" s="89"/>
      <c r="G166" s="89"/>
      <c r="H166" s="89"/>
      <c r="I166" s="89"/>
      <c r="J166" s="89"/>
      <c r="K166" s="90"/>
    </row>
    <row r="167" spans="2:11" ht="15.75" outlineLevel="1" thickBot="1" x14ac:dyDescent="0.3">
      <c r="B167" s="145" t="s">
        <v>19</v>
      </c>
      <c r="C167" s="146"/>
      <c r="D167" s="145" t="s">
        <v>2</v>
      </c>
      <c r="E167" s="146"/>
      <c r="F167" s="145" t="s">
        <v>3</v>
      </c>
      <c r="G167" s="146"/>
      <c r="H167" s="145" t="s">
        <v>4</v>
      </c>
      <c r="I167" s="146"/>
      <c r="J167" s="145" t="s">
        <v>5</v>
      </c>
      <c r="K167" s="146"/>
    </row>
    <row r="168" spans="2:11" ht="65.099999999999994" customHeight="1" outlineLevel="1" thickBot="1" x14ac:dyDescent="0.3">
      <c r="B168" s="119" t="s">
        <v>51</v>
      </c>
      <c r="C168" s="121"/>
      <c r="D168" s="119" t="s">
        <v>51</v>
      </c>
      <c r="E168" s="121"/>
      <c r="F168" s="119" t="s">
        <v>51</v>
      </c>
      <c r="G168" s="121"/>
      <c r="H168" s="119" t="s">
        <v>51</v>
      </c>
      <c r="I168" s="121"/>
      <c r="J168" s="119" t="s">
        <v>51</v>
      </c>
      <c r="K168" s="121"/>
    </row>
    <row r="169" spans="2:11" ht="15.75" outlineLevel="1" thickBot="1" x14ac:dyDescent="0.3">
      <c r="B169" s="145" t="s">
        <v>6</v>
      </c>
      <c r="C169" s="146"/>
      <c r="D169" s="145" t="s">
        <v>7</v>
      </c>
      <c r="E169" s="146"/>
      <c r="F169" s="145" t="s">
        <v>8</v>
      </c>
      <c r="G169" s="146"/>
      <c r="H169" s="145" t="s">
        <v>9</v>
      </c>
      <c r="I169" s="146"/>
      <c r="J169" s="145" t="s">
        <v>10</v>
      </c>
      <c r="K169" s="146"/>
    </row>
    <row r="170" spans="2:11" ht="65.099999999999994" customHeight="1" outlineLevel="1" thickBot="1" x14ac:dyDescent="0.3">
      <c r="B170" s="119" t="s">
        <v>51</v>
      </c>
      <c r="C170" s="121"/>
      <c r="D170" s="119" t="s">
        <v>51</v>
      </c>
      <c r="E170" s="121"/>
      <c r="F170" s="119" t="s">
        <v>51</v>
      </c>
      <c r="G170" s="121"/>
      <c r="H170" s="119" t="s">
        <v>51</v>
      </c>
      <c r="I170" s="121"/>
      <c r="J170" s="119" t="s">
        <v>51</v>
      </c>
      <c r="K170" s="121"/>
    </row>
    <row r="171" spans="2:11" ht="15.75" outlineLevel="1" thickBot="1" x14ac:dyDescent="0.3">
      <c r="B171" s="145" t="s">
        <v>26</v>
      </c>
      <c r="C171" s="146"/>
      <c r="D171" s="145" t="s">
        <v>27</v>
      </c>
      <c r="E171" s="146"/>
      <c r="F171" s="145" t="s">
        <v>28</v>
      </c>
      <c r="G171" s="146"/>
      <c r="H171" s="145" t="s">
        <v>29</v>
      </c>
      <c r="I171" s="146"/>
      <c r="J171" s="145" t="s">
        <v>30</v>
      </c>
      <c r="K171" s="146"/>
    </row>
    <row r="172" spans="2:11" ht="65.099999999999994" customHeight="1" outlineLevel="1" thickBot="1" x14ac:dyDescent="0.3">
      <c r="B172" s="119" t="s">
        <v>51</v>
      </c>
      <c r="C172" s="121"/>
      <c r="D172" s="119" t="s">
        <v>51</v>
      </c>
      <c r="E172" s="121"/>
      <c r="F172" s="119" t="s">
        <v>51</v>
      </c>
      <c r="G172" s="121"/>
      <c r="H172" s="119" t="s">
        <v>51</v>
      </c>
      <c r="I172" s="121"/>
      <c r="J172" s="119" t="s">
        <v>51</v>
      </c>
      <c r="K172" s="121"/>
    </row>
    <row r="173" spans="2:11" ht="15.75" outlineLevel="1" thickBot="1" x14ac:dyDescent="0.3">
      <c r="B173" s="88" t="s">
        <v>31</v>
      </c>
      <c r="C173" s="88"/>
      <c r="D173" s="89"/>
      <c r="E173" s="89"/>
      <c r="F173" s="89"/>
      <c r="G173" s="89"/>
      <c r="H173" s="89"/>
      <c r="I173" s="89"/>
      <c r="J173" s="89"/>
      <c r="K173" s="90"/>
    </row>
    <row r="174" spans="2:11" ht="15.75" outlineLevel="1" thickBot="1" x14ac:dyDescent="0.3">
      <c r="B174" s="145" t="s">
        <v>19</v>
      </c>
      <c r="C174" s="146"/>
      <c r="D174" s="145" t="s">
        <v>2</v>
      </c>
      <c r="E174" s="146"/>
      <c r="F174" s="145" t="s">
        <v>3</v>
      </c>
      <c r="G174" s="146"/>
      <c r="H174" s="145" t="s">
        <v>4</v>
      </c>
      <c r="I174" s="146"/>
      <c r="J174" s="145" t="s">
        <v>5</v>
      </c>
      <c r="K174" s="146"/>
    </row>
    <row r="175" spans="2:11" ht="15.75" outlineLevel="1" thickBot="1" x14ac:dyDescent="0.3">
      <c r="B175" s="143">
        <v>0</v>
      </c>
      <c r="C175" s="144"/>
      <c r="D175" s="143">
        <v>0</v>
      </c>
      <c r="E175" s="144"/>
      <c r="F175" s="143">
        <v>0</v>
      </c>
      <c r="G175" s="144"/>
      <c r="H175" s="143">
        <v>0</v>
      </c>
      <c r="I175" s="144"/>
      <c r="J175" s="143">
        <v>0</v>
      </c>
      <c r="K175" s="144"/>
    </row>
    <row r="176" spans="2:11" ht="15.75" outlineLevel="1" thickBot="1" x14ac:dyDescent="0.3">
      <c r="B176" s="145" t="s">
        <v>6</v>
      </c>
      <c r="C176" s="146"/>
      <c r="D176" s="145" t="s">
        <v>7</v>
      </c>
      <c r="E176" s="146"/>
      <c r="F176" s="145" t="s">
        <v>8</v>
      </c>
      <c r="G176" s="146"/>
      <c r="H176" s="145" t="s">
        <v>9</v>
      </c>
      <c r="I176" s="146"/>
      <c r="J176" s="145" t="s">
        <v>10</v>
      </c>
      <c r="K176" s="146"/>
    </row>
    <row r="177" spans="2:20" ht="15.75" outlineLevel="1" thickBot="1" x14ac:dyDescent="0.3">
      <c r="B177" s="143">
        <v>0</v>
      </c>
      <c r="C177" s="144"/>
      <c r="D177" s="143">
        <v>0</v>
      </c>
      <c r="E177" s="144"/>
      <c r="F177" s="143">
        <v>0</v>
      </c>
      <c r="G177" s="144"/>
      <c r="H177" s="143">
        <v>0</v>
      </c>
      <c r="I177" s="144"/>
      <c r="J177" s="143">
        <v>0</v>
      </c>
      <c r="K177" s="144"/>
    </row>
    <row r="178" spans="2:20" ht="15.75" outlineLevel="1" thickBot="1" x14ac:dyDescent="0.3">
      <c r="B178" s="145" t="s">
        <v>26</v>
      </c>
      <c r="C178" s="146"/>
      <c r="D178" s="145" t="s">
        <v>27</v>
      </c>
      <c r="E178" s="146"/>
      <c r="F178" s="145" t="s">
        <v>28</v>
      </c>
      <c r="G178" s="146"/>
      <c r="H178" s="145" t="s">
        <v>29</v>
      </c>
      <c r="I178" s="146"/>
      <c r="J178" s="145" t="s">
        <v>30</v>
      </c>
      <c r="K178" s="146"/>
    </row>
    <row r="179" spans="2:20" ht="15.75" outlineLevel="1" thickBot="1" x14ac:dyDescent="0.3">
      <c r="B179" s="143">
        <v>0</v>
      </c>
      <c r="C179" s="144"/>
      <c r="D179" s="143">
        <v>0</v>
      </c>
      <c r="E179" s="144"/>
      <c r="F179" s="143">
        <v>0</v>
      </c>
      <c r="G179" s="144"/>
      <c r="H179" s="143">
        <v>0</v>
      </c>
      <c r="I179" s="144"/>
      <c r="J179" s="143">
        <v>0</v>
      </c>
      <c r="K179" s="144"/>
    </row>
    <row r="180" spans="2:20" ht="15.75" outlineLevel="1" thickBot="1" x14ac:dyDescent="0.3">
      <c r="B180" s="162" t="s">
        <v>32</v>
      </c>
      <c r="C180" s="163"/>
      <c r="D180" s="162" t="s">
        <v>33</v>
      </c>
      <c r="E180" s="163"/>
      <c r="F180" s="162" t="s">
        <v>34</v>
      </c>
      <c r="G180" s="163"/>
    </row>
    <row r="181" spans="2:20" ht="15.75" outlineLevel="1" thickBot="1" x14ac:dyDescent="0.3">
      <c r="B181" s="155">
        <f>SUM(B175:K175,B177:K177,B179:K179)</f>
        <v>0</v>
      </c>
      <c r="C181" s="165"/>
      <c r="D181" s="157">
        <f>NPV(0.05,B175:K175,B177:K177,B179:K179)</f>
        <v>0</v>
      </c>
      <c r="E181" s="158"/>
      <c r="F181" s="155">
        <f>D181*S159*T159</f>
        <v>0</v>
      </c>
      <c r="G181" s="165"/>
    </row>
    <row r="182" spans="2:20" ht="15.75" outlineLevel="1" thickBot="1" x14ac:dyDescent="0.3"/>
    <row r="183" spans="2:20" ht="15.75" outlineLevel="1" thickBot="1" x14ac:dyDescent="0.3">
      <c r="B183" s="82" t="s">
        <v>163</v>
      </c>
      <c r="C183" s="83"/>
      <c r="D183" s="83"/>
      <c r="E183" s="83"/>
      <c r="F183" s="83"/>
      <c r="G183" s="83"/>
      <c r="H183" s="83"/>
      <c r="I183" s="83"/>
      <c r="J183" s="83"/>
      <c r="K183" s="84"/>
      <c r="S183" s="81" t="s">
        <v>52</v>
      </c>
      <c r="T183" s="81" t="s">
        <v>53</v>
      </c>
    </row>
    <row r="184" spans="2:20" ht="15.75" outlineLevel="1" thickBot="1" x14ac:dyDescent="0.3">
      <c r="B184" s="91" t="s">
        <v>21</v>
      </c>
      <c r="C184" s="92"/>
      <c r="D184" s="92"/>
      <c r="E184" s="92"/>
      <c r="F184" s="92"/>
      <c r="G184" s="92"/>
      <c r="H184" s="92"/>
      <c r="I184" s="92"/>
      <c r="J184" s="92"/>
      <c r="K184" s="93"/>
      <c r="S184" s="81" t="s">
        <v>54</v>
      </c>
      <c r="T184" s="81">
        <v>0.95</v>
      </c>
    </row>
    <row r="185" spans="2:20" ht="15.75" outlineLevel="1" thickBot="1" x14ac:dyDescent="0.3">
      <c r="B185" s="150" t="s">
        <v>46</v>
      </c>
      <c r="C185" s="151"/>
      <c r="D185" s="151"/>
      <c r="E185" s="151"/>
      <c r="F185" s="151"/>
      <c r="G185" s="151"/>
      <c r="H185" s="151"/>
      <c r="I185" s="151"/>
      <c r="J185" s="151"/>
      <c r="K185" s="152"/>
      <c r="S185" s="81" t="s">
        <v>55</v>
      </c>
      <c r="T185" s="81">
        <v>0.75</v>
      </c>
    </row>
    <row r="186" spans="2:20" ht="15.75" outlineLevel="1" thickBot="1" x14ac:dyDescent="0.3">
      <c r="B186" s="94" t="s">
        <v>89</v>
      </c>
      <c r="C186" s="95"/>
      <c r="D186" s="95"/>
      <c r="E186" s="95"/>
      <c r="F186" s="95"/>
      <c r="G186" s="95"/>
      <c r="H186" s="95"/>
      <c r="I186" s="95"/>
      <c r="J186" s="95"/>
      <c r="K186" s="96"/>
      <c r="S186" s="81" t="s">
        <v>56</v>
      </c>
      <c r="T186" s="81">
        <v>0.5</v>
      </c>
    </row>
    <row r="187" spans="2:20" ht="65.099999999999994" customHeight="1" outlineLevel="1" thickBot="1" x14ac:dyDescent="0.3">
      <c r="B187" s="150" t="s">
        <v>46</v>
      </c>
      <c r="C187" s="151"/>
      <c r="D187" s="151"/>
      <c r="E187" s="151"/>
      <c r="F187" s="151"/>
      <c r="G187" s="151"/>
      <c r="H187" s="151"/>
      <c r="I187" s="151"/>
      <c r="J187" s="151"/>
      <c r="K187" s="152"/>
      <c r="S187" s="81" t="s">
        <v>57</v>
      </c>
      <c r="T187" s="81">
        <v>0.25</v>
      </c>
    </row>
    <row r="188" spans="2:20" ht="15.75" outlineLevel="1" thickBot="1" x14ac:dyDescent="0.3">
      <c r="B188" s="94" t="s">
        <v>216</v>
      </c>
      <c r="C188" s="95"/>
      <c r="D188" s="95"/>
      <c r="E188" s="95"/>
      <c r="F188" s="95"/>
      <c r="G188" s="95"/>
      <c r="H188" s="95"/>
      <c r="I188" s="95"/>
      <c r="J188" s="95"/>
      <c r="K188" s="96"/>
      <c r="S188" s="81" t="s">
        <v>58</v>
      </c>
      <c r="T188" s="81">
        <v>0.05</v>
      </c>
    </row>
    <row r="189" spans="2:20" ht="15.75" outlineLevel="1" thickBot="1" x14ac:dyDescent="0.3">
      <c r="B189" s="119" t="s">
        <v>177</v>
      </c>
      <c r="C189" s="120"/>
      <c r="D189" s="120"/>
      <c r="E189" s="120"/>
      <c r="F189" s="120"/>
      <c r="G189" s="120"/>
      <c r="H189" s="120"/>
      <c r="I189" s="120"/>
      <c r="J189" s="120"/>
      <c r="K189" s="121"/>
      <c r="S189" s="97">
        <f>IF(B189="",0,VLOOKUP(B189,S184:T188,2,FALSE))</f>
        <v>0.05</v>
      </c>
      <c r="T189" s="97">
        <f>IF(B193="",0,VLOOKUP(B193,S184:T188,2,FALSE))</f>
        <v>0.05</v>
      </c>
    </row>
    <row r="190" spans="2:20" ht="15" customHeight="1" outlineLevel="1" thickBot="1" x14ac:dyDescent="0.3">
      <c r="B190" s="116" t="s">
        <v>22</v>
      </c>
      <c r="C190" s="117"/>
      <c r="D190" s="117"/>
      <c r="E190" s="117"/>
      <c r="F190" s="117"/>
      <c r="G190" s="117"/>
      <c r="H190" s="117"/>
      <c r="I190" s="117"/>
      <c r="J190" s="117"/>
      <c r="K190" s="118"/>
    </row>
    <row r="191" spans="2:20" ht="65.099999999999994" customHeight="1" outlineLevel="1" thickBot="1" x14ac:dyDescent="0.3">
      <c r="B191" s="122" t="s">
        <v>174</v>
      </c>
      <c r="C191" s="123"/>
      <c r="D191" s="123"/>
      <c r="E191" s="123"/>
      <c r="F191" s="123"/>
      <c r="G191" s="123"/>
      <c r="H191" s="123"/>
      <c r="I191" s="123"/>
      <c r="J191" s="123"/>
      <c r="K191" s="124"/>
    </row>
    <row r="192" spans="2:20" ht="15.75" outlineLevel="1" thickBot="1" x14ac:dyDescent="0.3">
      <c r="B192" s="94" t="s">
        <v>23</v>
      </c>
      <c r="C192" s="95"/>
      <c r="D192" s="95"/>
      <c r="E192" s="95"/>
      <c r="F192" s="95"/>
      <c r="G192" s="95"/>
      <c r="H192" s="95"/>
      <c r="I192" s="95"/>
      <c r="J192" s="95"/>
      <c r="K192" s="96"/>
    </row>
    <row r="193" spans="2:11" ht="15" customHeight="1" outlineLevel="1" thickBot="1" x14ac:dyDescent="0.3">
      <c r="B193" s="119" t="s">
        <v>177</v>
      </c>
      <c r="C193" s="120"/>
      <c r="D193" s="120"/>
      <c r="E193" s="120"/>
      <c r="F193" s="120"/>
      <c r="G193" s="120"/>
      <c r="H193" s="120"/>
      <c r="I193" s="120"/>
      <c r="J193" s="120"/>
      <c r="K193" s="121"/>
    </row>
    <row r="194" spans="2:11" ht="15" customHeight="1" outlineLevel="1" thickBot="1" x14ac:dyDescent="0.3">
      <c r="B194" s="166" t="s">
        <v>24</v>
      </c>
      <c r="C194" s="167"/>
      <c r="D194" s="167"/>
      <c r="E194" s="167"/>
      <c r="F194" s="167"/>
      <c r="G194" s="167"/>
      <c r="H194" s="167"/>
      <c r="I194" s="167"/>
      <c r="J194" s="167"/>
      <c r="K194" s="168"/>
    </row>
    <row r="195" spans="2:11" ht="65.099999999999994" customHeight="1" outlineLevel="1" thickBot="1" x14ac:dyDescent="0.3">
      <c r="B195" s="122" t="s">
        <v>175</v>
      </c>
      <c r="C195" s="123"/>
      <c r="D195" s="123"/>
      <c r="E195" s="123"/>
      <c r="F195" s="123"/>
      <c r="G195" s="123"/>
      <c r="H195" s="123"/>
      <c r="I195" s="123"/>
      <c r="J195" s="123"/>
      <c r="K195" s="124"/>
    </row>
    <row r="196" spans="2:11" ht="15.75" outlineLevel="1" thickBot="1" x14ac:dyDescent="0.3">
      <c r="B196" s="88" t="s">
        <v>25</v>
      </c>
      <c r="C196" s="88"/>
      <c r="D196" s="89"/>
      <c r="E196" s="89"/>
      <c r="F196" s="89"/>
      <c r="G196" s="89"/>
      <c r="H196" s="89"/>
      <c r="I196" s="89"/>
      <c r="J196" s="89"/>
      <c r="K196" s="90"/>
    </row>
    <row r="197" spans="2:11" ht="15.75" outlineLevel="1" thickBot="1" x14ac:dyDescent="0.3">
      <c r="B197" s="145" t="s">
        <v>19</v>
      </c>
      <c r="C197" s="146"/>
      <c r="D197" s="145" t="s">
        <v>2</v>
      </c>
      <c r="E197" s="146"/>
      <c r="F197" s="145" t="s">
        <v>3</v>
      </c>
      <c r="G197" s="146"/>
      <c r="H197" s="145" t="s">
        <v>4</v>
      </c>
      <c r="I197" s="146"/>
      <c r="J197" s="145" t="s">
        <v>5</v>
      </c>
      <c r="K197" s="146"/>
    </row>
    <row r="198" spans="2:11" ht="65.099999999999994" customHeight="1" outlineLevel="1" thickBot="1" x14ac:dyDescent="0.3">
      <c r="B198" s="119" t="s">
        <v>51</v>
      </c>
      <c r="C198" s="121"/>
      <c r="D198" s="119" t="s">
        <v>51</v>
      </c>
      <c r="E198" s="121"/>
      <c r="F198" s="119" t="s">
        <v>51</v>
      </c>
      <c r="G198" s="121"/>
      <c r="H198" s="119" t="s">
        <v>51</v>
      </c>
      <c r="I198" s="121"/>
      <c r="J198" s="119" t="s">
        <v>51</v>
      </c>
      <c r="K198" s="121"/>
    </row>
    <row r="199" spans="2:11" ht="15.75" outlineLevel="1" thickBot="1" x14ac:dyDescent="0.3">
      <c r="B199" s="145" t="s">
        <v>6</v>
      </c>
      <c r="C199" s="146"/>
      <c r="D199" s="145" t="s">
        <v>7</v>
      </c>
      <c r="E199" s="146"/>
      <c r="F199" s="145" t="s">
        <v>8</v>
      </c>
      <c r="G199" s="146"/>
      <c r="H199" s="145" t="s">
        <v>9</v>
      </c>
      <c r="I199" s="146"/>
      <c r="J199" s="145" t="s">
        <v>10</v>
      </c>
      <c r="K199" s="146"/>
    </row>
    <row r="200" spans="2:11" ht="65.099999999999994" customHeight="1" outlineLevel="1" thickBot="1" x14ac:dyDescent="0.3">
      <c r="B200" s="119" t="s">
        <v>51</v>
      </c>
      <c r="C200" s="121"/>
      <c r="D200" s="119" t="s">
        <v>51</v>
      </c>
      <c r="E200" s="121"/>
      <c r="F200" s="119" t="s">
        <v>51</v>
      </c>
      <c r="G200" s="121"/>
      <c r="H200" s="119" t="s">
        <v>51</v>
      </c>
      <c r="I200" s="121"/>
      <c r="J200" s="119" t="s">
        <v>51</v>
      </c>
      <c r="K200" s="121"/>
    </row>
    <row r="201" spans="2:11" ht="15.75" outlineLevel="1" thickBot="1" x14ac:dyDescent="0.3">
      <c r="B201" s="145" t="s">
        <v>26</v>
      </c>
      <c r="C201" s="146"/>
      <c r="D201" s="145" t="s">
        <v>27</v>
      </c>
      <c r="E201" s="146"/>
      <c r="F201" s="145" t="s">
        <v>28</v>
      </c>
      <c r="G201" s="146"/>
      <c r="H201" s="145" t="s">
        <v>29</v>
      </c>
      <c r="I201" s="146"/>
      <c r="J201" s="145" t="s">
        <v>30</v>
      </c>
      <c r="K201" s="146"/>
    </row>
    <row r="202" spans="2:11" ht="65.099999999999994" customHeight="1" outlineLevel="1" thickBot="1" x14ac:dyDescent="0.3">
      <c r="B202" s="119" t="s">
        <v>51</v>
      </c>
      <c r="C202" s="121"/>
      <c r="D202" s="119" t="s">
        <v>51</v>
      </c>
      <c r="E202" s="121"/>
      <c r="F202" s="119" t="s">
        <v>51</v>
      </c>
      <c r="G202" s="121"/>
      <c r="H202" s="119" t="s">
        <v>51</v>
      </c>
      <c r="I202" s="121"/>
      <c r="J202" s="119" t="s">
        <v>51</v>
      </c>
      <c r="K202" s="121"/>
    </row>
    <row r="203" spans="2:11" ht="15.75" outlineLevel="1" thickBot="1" x14ac:dyDescent="0.3">
      <c r="B203" s="88" t="s">
        <v>31</v>
      </c>
      <c r="C203" s="88"/>
      <c r="D203" s="89"/>
      <c r="E203" s="89"/>
      <c r="F203" s="89"/>
      <c r="G203" s="89"/>
      <c r="H203" s="89"/>
      <c r="I203" s="89"/>
      <c r="J203" s="89"/>
      <c r="K203" s="90"/>
    </row>
    <row r="204" spans="2:11" ht="15.75" outlineLevel="1" thickBot="1" x14ac:dyDescent="0.3">
      <c r="B204" s="145" t="s">
        <v>19</v>
      </c>
      <c r="C204" s="146"/>
      <c r="D204" s="145" t="s">
        <v>2</v>
      </c>
      <c r="E204" s="146"/>
      <c r="F204" s="145" t="s">
        <v>3</v>
      </c>
      <c r="G204" s="146"/>
      <c r="H204" s="145" t="s">
        <v>4</v>
      </c>
      <c r="I204" s="146"/>
      <c r="J204" s="145" t="s">
        <v>5</v>
      </c>
      <c r="K204" s="146"/>
    </row>
    <row r="205" spans="2:11" ht="15.75" outlineLevel="1" thickBot="1" x14ac:dyDescent="0.3">
      <c r="B205" s="143">
        <v>0</v>
      </c>
      <c r="C205" s="144"/>
      <c r="D205" s="143">
        <v>0</v>
      </c>
      <c r="E205" s="144"/>
      <c r="F205" s="143">
        <v>0</v>
      </c>
      <c r="G205" s="144"/>
      <c r="H205" s="143">
        <v>0</v>
      </c>
      <c r="I205" s="144"/>
      <c r="J205" s="143">
        <v>0</v>
      </c>
      <c r="K205" s="144"/>
    </row>
    <row r="206" spans="2:11" ht="15.75" outlineLevel="1" thickBot="1" x14ac:dyDescent="0.3">
      <c r="B206" s="145" t="s">
        <v>6</v>
      </c>
      <c r="C206" s="146"/>
      <c r="D206" s="145" t="s">
        <v>7</v>
      </c>
      <c r="E206" s="146"/>
      <c r="F206" s="145" t="s">
        <v>8</v>
      </c>
      <c r="G206" s="146"/>
      <c r="H206" s="145" t="s">
        <v>9</v>
      </c>
      <c r="I206" s="146"/>
      <c r="J206" s="145" t="s">
        <v>10</v>
      </c>
      <c r="K206" s="146"/>
    </row>
    <row r="207" spans="2:11" ht="15.75" outlineLevel="1" thickBot="1" x14ac:dyDescent="0.3">
      <c r="B207" s="143">
        <v>0</v>
      </c>
      <c r="C207" s="144"/>
      <c r="D207" s="143">
        <v>0</v>
      </c>
      <c r="E207" s="144"/>
      <c r="F207" s="143">
        <v>0</v>
      </c>
      <c r="G207" s="144"/>
      <c r="H207" s="143">
        <v>0</v>
      </c>
      <c r="I207" s="144"/>
      <c r="J207" s="143">
        <v>0</v>
      </c>
      <c r="K207" s="144"/>
    </row>
    <row r="208" spans="2:11" ht="15.75" outlineLevel="1" thickBot="1" x14ac:dyDescent="0.3">
      <c r="B208" s="145" t="s">
        <v>26</v>
      </c>
      <c r="C208" s="146"/>
      <c r="D208" s="145" t="s">
        <v>27</v>
      </c>
      <c r="E208" s="146"/>
      <c r="F208" s="145" t="s">
        <v>28</v>
      </c>
      <c r="G208" s="146"/>
      <c r="H208" s="145" t="s">
        <v>29</v>
      </c>
      <c r="I208" s="146"/>
      <c r="J208" s="145" t="s">
        <v>30</v>
      </c>
      <c r="K208" s="146"/>
    </row>
    <row r="209" spans="2:20" ht="15.75" outlineLevel="1" thickBot="1" x14ac:dyDescent="0.3">
      <c r="B209" s="143">
        <v>0</v>
      </c>
      <c r="C209" s="144"/>
      <c r="D209" s="143">
        <v>0</v>
      </c>
      <c r="E209" s="144"/>
      <c r="F209" s="143">
        <v>0</v>
      </c>
      <c r="G209" s="144"/>
      <c r="H209" s="143">
        <v>0</v>
      </c>
      <c r="I209" s="144"/>
      <c r="J209" s="143">
        <v>0</v>
      </c>
      <c r="K209" s="144"/>
    </row>
    <row r="210" spans="2:20" ht="15.75" outlineLevel="1" thickBot="1" x14ac:dyDescent="0.3">
      <c r="B210" s="162" t="s">
        <v>32</v>
      </c>
      <c r="C210" s="163"/>
      <c r="D210" s="162" t="s">
        <v>33</v>
      </c>
      <c r="E210" s="163"/>
      <c r="F210" s="162" t="s">
        <v>34</v>
      </c>
      <c r="G210" s="163"/>
    </row>
    <row r="211" spans="2:20" ht="15.75" outlineLevel="1" thickBot="1" x14ac:dyDescent="0.3">
      <c r="B211" s="155">
        <f>SUM(B205:K205,B207:K207,B209:K209)</f>
        <v>0</v>
      </c>
      <c r="C211" s="165"/>
      <c r="D211" s="157">
        <f>NPV(0.05,B205:K205,B207:K207,B209:K209)</f>
        <v>0</v>
      </c>
      <c r="E211" s="158"/>
      <c r="F211" s="155">
        <f>D211*S189*T189</f>
        <v>0</v>
      </c>
      <c r="G211" s="165"/>
    </row>
    <row r="212" spans="2:20" ht="15.75" outlineLevel="1" thickBot="1" x14ac:dyDescent="0.3"/>
    <row r="213" spans="2:20" ht="15.75" outlineLevel="1" thickBot="1" x14ac:dyDescent="0.3">
      <c r="B213" s="82" t="s">
        <v>164</v>
      </c>
      <c r="C213" s="83"/>
      <c r="D213" s="83"/>
      <c r="E213" s="83"/>
      <c r="F213" s="83"/>
      <c r="G213" s="83"/>
      <c r="H213" s="83"/>
      <c r="I213" s="83"/>
      <c r="J213" s="83"/>
      <c r="K213" s="84"/>
      <c r="S213" s="81" t="s">
        <v>52</v>
      </c>
      <c r="T213" s="81" t="s">
        <v>53</v>
      </c>
    </row>
    <row r="214" spans="2:20" ht="15.75" outlineLevel="1" thickBot="1" x14ac:dyDescent="0.3">
      <c r="B214" s="91" t="s">
        <v>21</v>
      </c>
      <c r="C214" s="92"/>
      <c r="D214" s="92"/>
      <c r="E214" s="92"/>
      <c r="F214" s="92"/>
      <c r="G214" s="92"/>
      <c r="H214" s="92"/>
      <c r="I214" s="92"/>
      <c r="J214" s="92"/>
      <c r="K214" s="93"/>
      <c r="S214" s="81" t="s">
        <v>54</v>
      </c>
      <c r="T214" s="81">
        <v>0.95</v>
      </c>
    </row>
    <row r="215" spans="2:20" ht="15.75" outlineLevel="1" thickBot="1" x14ac:dyDescent="0.3">
      <c r="B215" s="150" t="s">
        <v>46</v>
      </c>
      <c r="C215" s="151"/>
      <c r="D215" s="151"/>
      <c r="E215" s="151"/>
      <c r="F215" s="151"/>
      <c r="G215" s="151"/>
      <c r="H215" s="151"/>
      <c r="I215" s="151"/>
      <c r="J215" s="151"/>
      <c r="K215" s="152"/>
      <c r="S215" s="81" t="s">
        <v>55</v>
      </c>
      <c r="T215" s="81">
        <v>0.75</v>
      </c>
    </row>
    <row r="216" spans="2:20" ht="15.75" outlineLevel="1" thickBot="1" x14ac:dyDescent="0.3">
      <c r="B216" s="94" t="s">
        <v>89</v>
      </c>
      <c r="C216" s="95"/>
      <c r="D216" s="95"/>
      <c r="E216" s="95"/>
      <c r="F216" s="95"/>
      <c r="G216" s="95"/>
      <c r="H216" s="95"/>
      <c r="I216" s="95"/>
      <c r="J216" s="95"/>
      <c r="K216" s="96"/>
      <c r="S216" s="81" t="s">
        <v>56</v>
      </c>
      <c r="T216" s="81">
        <v>0.5</v>
      </c>
    </row>
    <row r="217" spans="2:20" ht="65.099999999999994" customHeight="1" outlineLevel="1" thickBot="1" x14ac:dyDescent="0.3">
      <c r="B217" s="150" t="s">
        <v>46</v>
      </c>
      <c r="C217" s="151"/>
      <c r="D217" s="151"/>
      <c r="E217" s="151"/>
      <c r="F217" s="151"/>
      <c r="G217" s="151"/>
      <c r="H217" s="151"/>
      <c r="I217" s="151"/>
      <c r="J217" s="151"/>
      <c r="K217" s="152"/>
      <c r="S217" s="81" t="s">
        <v>57</v>
      </c>
      <c r="T217" s="81">
        <v>0.25</v>
      </c>
    </row>
    <row r="218" spans="2:20" ht="15.75" outlineLevel="1" thickBot="1" x14ac:dyDescent="0.3">
      <c r="B218" s="94" t="s">
        <v>216</v>
      </c>
      <c r="C218" s="95"/>
      <c r="D218" s="95"/>
      <c r="E218" s="95"/>
      <c r="F218" s="95"/>
      <c r="G218" s="95"/>
      <c r="H218" s="95"/>
      <c r="I218" s="95"/>
      <c r="J218" s="95"/>
      <c r="K218" s="96"/>
      <c r="S218" s="81" t="s">
        <v>58</v>
      </c>
      <c r="T218" s="81">
        <v>0.05</v>
      </c>
    </row>
    <row r="219" spans="2:20" ht="15.75" outlineLevel="1" thickBot="1" x14ac:dyDescent="0.3">
      <c r="B219" s="119" t="s">
        <v>177</v>
      </c>
      <c r="C219" s="120"/>
      <c r="D219" s="120"/>
      <c r="E219" s="120"/>
      <c r="F219" s="120"/>
      <c r="G219" s="120"/>
      <c r="H219" s="120"/>
      <c r="I219" s="120"/>
      <c r="J219" s="120"/>
      <c r="K219" s="121"/>
      <c r="S219" s="97">
        <f>IF(B219="",0,VLOOKUP(B219,S214:T218,2,FALSE))</f>
        <v>0.05</v>
      </c>
      <c r="T219" s="97">
        <f>IF(B223="",0,VLOOKUP(B223,S214:T218,2,FALSE))</f>
        <v>0.05</v>
      </c>
    </row>
    <row r="220" spans="2:20" ht="15" customHeight="1" outlineLevel="1" thickBot="1" x14ac:dyDescent="0.3">
      <c r="B220" s="116" t="s">
        <v>22</v>
      </c>
      <c r="C220" s="117"/>
      <c r="D220" s="117"/>
      <c r="E220" s="117"/>
      <c r="F220" s="117"/>
      <c r="G220" s="117"/>
      <c r="H220" s="117"/>
      <c r="I220" s="117"/>
      <c r="J220" s="117"/>
      <c r="K220" s="118"/>
    </row>
    <row r="221" spans="2:20" ht="65.099999999999994" customHeight="1" outlineLevel="1" thickBot="1" x14ac:dyDescent="0.3">
      <c r="B221" s="122" t="s">
        <v>174</v>
      </c>
      <c r="C221" s="123"/>
      <c r="D221" s="123"/>
      <c r="E221" s="123"/>
      <c r="F221" s="123"/>
      <c r="G221" s="123"/>
      <c r="H221" s="123"/>
      <c r="I221" s="123"/>
      <c r="J221" s="123"/>
      <c r="K221" s="124"/>
    </row>
    <row r="222" spans="2:20" ht="15.75" outlineLevel="1" thickBot="1" x14ac:dyDescent="0.3">
      <c r="B222" s="94" t="s">
        <v>23</v>
      </c>
      <c r="C222" s="95"/>
      <c r="D222" s="95"/>
      <c r="E222" s="95"/>
      <c r="F222" s="95"/>
      <c r="G222" s="95"/>
      <c r="H222" s="95"/>
      <c r="I222" s="95"/>
      <c r="J222" s="95"/>
      <c r="K222" s="96"/>
    </row>
    <row r="223" spans="2:20" ht="15.75" outlineLevel="1" thickBot="1" x14ac:dyDescent="0.3">
      <c r="B223" s="119" t="s">
        <v>177</v>
      </c>
      <c r="C223" s="120"/>
      <c r="D223" s="120"/>
      <c r="E223" s="120"/>
      <c r="F223" s="120"/>
      <c r="G223" s="120"/>
      <c r="H223" s="120"/>
      <c r="I223" s="120"/>
      <c r="J223" s="120"/>
      <c r="K223" s="121"/>
    </row>
    <row r="224" spans="2:20" ht="15" customHeight="1" outlineLevel="1" thickBot="1" x14ac:dyDescent="0.3">
      <c r="B224" s="166" t="s">
        <v>24</v>
      </c>
      <c r="C224" s="167"/>
      <c r="D224" s="167"/>
      <c r="E224" s="167"/>
      <c r="F224" s="167"/>
      <c r="G224" s="167"/>
      <c r="H224" s="167"/>
      <c r="I224" s="167"/>
      <c r="J224" s="167"/>
      <c r="K224" s="168"/>
    </row>
    <row r="225" spans="2:11" ht="65.099999999999994" customHeight="1" outlineLevel="1" thickBot="1" x14ac:dyDescent="0.3">
      <c r="B225" s="122" t="s">
        <v>175</v>
      </c>
      <c r="C225" s="123"/>
      <c r="D225" s="123"/>
      <c r="E225" s="123"/>
      <c r="F225" s="123"/>
      <c r="G225" s="123"/>
      <c r="H225" s="123"/>
      <c r="I225" s="123"/>
      <c r="J225" s="123"/>
      <c r="K225" s="124"/>
    </row>
    <row r="226" spans="2:11" ht="15.75" outlineLevel="1" thickBot="1" x14ac:dyDescent="0.3">
      <c r="B226" s="88" t="s">
        <v>25</v>
      </c>
      <c r="C226" s="88"/>
      <c r="D226" s="89"/>
      <c r="E226" s="89"/>
      <c r="F226" s="89"/>
      <c r="G226" s="89"/>
      <c r="H226" s="89"/>
      <c r="I226" s="89"/>
      <c r="J226" s="89"/>
      <c r="K226" s="90"/>
    </row>
    <row r="227" spans="2:11" ht="15.75" outlineLevel="1" thickBot="1" x14ac:dyDescent="0.3">
      <c r="B227" s="145" t="s">
        <v>19</v>
      </c>
      <c r="C227" s="146"/>
      <c r="D227" s="145" t="s">
        <v>2</v>
      </c>
      <c r="E227" s="146"/>
      <c r="F227" s="145" t="s">
        <v>3</v>
      </c>
      <c r="G227" s="146"/>
      <c r="H227" s="145" t="s">
        <v>4</v>
      </c>
      <c r="I227" s="146"/>
      <c r="J227" s="145" t="s">
        <v>5</v>
      </c>
      <c r="K227" s="146"/>
    </row>
    <row r="228" spans="2:11" ht="65.099999999999994" customHeight="1" outlineLevel="1" thickBot="1" x14ac:dyDescent="0.3">
      <c r="B228" s="119" t="s">
        <v>51</v>
      </c>
      <c r="C228" s="121"/>
      <c r="D228" s="119" t="s">
        <v>51</v>
      </c>
      <c r="E228" s="121"/>
      <c r="F228" s="119" t="s">
        <v>51</v>
      </c>
      <c r="G228" s="121"/>
      <c r="H228" s="119" t="s">
        <v>51</v>
      </c>
      <c r="I228" s="121"/>
      <c r="J228" s="119" t="s">
        <v>51</v>
      </c>
      <c r="K228" s="121"/>
    </row>
    <row r="229" spans="2:11" ht="15.75" outlineLevel="1" thickBot="1" x14ac:dyDescent="0.3">
      <c r="B229" s="145" t="s">
        <v>6</v>
      </c>
      <c r="C229" s="146"/>
      <c r="D229" s="145" t="s">
        <v>7</v>
      </c>
      <c r="E229" s="146"/>
      <c r="F229" s="145" t="s">
        <v>8</v>
      </c>
      <c r="G229" s="146"/>
      <c r="H229" s="145" t="s">
        <v>9</v>
      </c>
      <c r="I229" s="146"/>
      <c r="J229" s="145" t="s">
        <v>10</v>
      </c>
      <c r="K229" s="146"/>
    </row>
    <row r="230" spans="2:11" ht="65.099999999999994" customHeight="1" outlineLevel="1" thickBot="1" x14ac:dyDescent="0.3">
      <c r="B230" s="119" t="s">
        <v>51</v>
      </c>
      <c r="C230" s="121"/>
      <c r="D230" s="119" t="s">
        <v>51</v>
      </c>
      <c r="E230" s="121"/>
      <c r="F230" s="119" t="s">
        <v>51</v>
      </c>
      <c r="G230" s="121"/>
      <c r="H230" s="119" t="s">
        <v>51</v>
      </c>
      <c r="I230" s="121"/>
      <c r="J230" s="119" t="s">
        <v>51</v>
      </c>
      <c r="K230" s="121"/>
    </row>
    <row r="231" spans="2:11" ht="15.75" outlineLevel="1" thickBot="1" x14ac:dyDescent="0.3">
      <c r="B231" s="145" t="s">
        <v>26</v>
      </c>
      <c r="C231" s="146"/>
      <c r="D231" s="145" t="s">
        <v>27</v>
      </c>
      <c r="E231" s="146"/>
      <c r="F231" s="145" t="s">
        <v>28</v>
      </c>
      <c r="G231" s="146"/>
      <c r="H231" s="145" t="s">
        <v>29</v>
      </c>
      <c r="I231" s="146"/>
      <c r="J231" s="145" t="s">
        <v>30</v>
      </c>
      <c r="K231" s="146"/>
    </row>
    <row r="232" spans="2:11" ht="65.099999999999994" customHeight="1" outlineLevel="1" thickBot="1" x14ac:dyDescent="0.3">
      <c r="B232" s="119" t="s">
        <v>51</v>
      </c>
      <c r="C232" s="121"/>
      <c r="D232" s="119" t="s">
        <v>51</v>
      </c>
      <c r="E232" s="121"/>
      <c r="F232" s="119" t="s">
        <v>51</v>
      </c>
      <c r="G232" s="121"/>
      <c r="H232" s="119" t="s">
        <v>51</v>
      </c>
      <c r="I232" s="121"/>
      <c r="J232" s="119" t="s">
        <v>51</v>
      </c>
      <c r="K232" s="121"/>
    </row>
    <row r="233" spans="2:11" ht="15.75" outlineLevel="1" thickBot="1" x14ac:dyDescent="0.3">
      <c r="B233" s="88" t="s">
        <v>31</v>
      </c>
      <c r="C233" s="88"/>
      <c r="D233" s="89"/>
      <c r="E233" s="89"/>
      <c r="F233" s="89"/>
      <c r="G233" s="89"/>
      <c r="H233" s="89"/>
      <c r="I233" s="89"/>
      <c r="J233" s="89"/>
      <c r="K233" s="90"/>
    </row>
    <row r="234" spans="2:11" ht="15.75" outlineLevel="1" thickBot="1" x14ac:dyDescent="0.3">
      <c r="B234" s="145" t="s">
        <v>19</v>
      </c>
      <c r="C234" s="146"/>
      <c r="D234" s="145" t="s">
        <v>2</v>
      </c>
      <c r="E234" s="146"/>
      <c r="F234" s="145" t="s">
        <v>3</v>
      </c>
      <c r="G234" s="146"/>
      <c r="H234" s="145" t="s">
        <v>4</v>
      </c>
      <c r="I234" s="146"/>
      <c r="J234" s="145" t="s">
        <v>5</v>
      </c>
      <c r="K234" s="146"/>
    </row>
    <row r="235" spans="2:11" ht="15.75" outlineLevel="1" thickBot="1" x14ac:dyDescent="0.3">
      <c r="B235" s="143">
        <v>0</v>
      </c>
      <c r="C235" s="144"/>
      <c r="D235" s="143">
        <v>0</v>
      </c>
      <c r="E235" s="144"/>
      <c r="F235" s="143">
        <v>0</v>
      </c>
      <c r="G235" s="144"/>
      <c r="H235" s="143">
        <v>0</v>
      </c>
      <c r="I235" s="144"/>
      <c r="J235" s="143">
        <v>0</v>
      </c>
      <c r="K235" s="144"/>
    </row>
    <row r="236" spans="2:11" ht="15.75" outlineLevel="1" thickBot="1" x14ac:dyDescent="0.3">
      <c r="B236" s="145" t="s">
        <v>6</v>
      </c>
      <c r="C236" s="146"/>
      <c r="D236" s="145" t="s">
        <v>7</v>
      </c>
      <c r="E236" s="146"/>
      <c r="F236" s="145" t="s">
        <v>8</v>
      </c>
      <c r="G236" s="146"/>
      <c r="H236" s="145" t="s">
        <v>9</v>
      </c>
      <c r="I236" s="146"/>
      <c r="J236" s="145" t="s">
        <v>10</v>
      </c>
      <c r="K236" s="146"/>
    </row>
    <row r="237" spans="2:11" ht="15.75" outlineLevel="1" thickBot="1" x14ac:dyDescent="0.3">
      <c r="B237" s="143">
        <v>0</v>
      </c>
      <c r="C237" s="144"/>
      <c r="D237" s="143">
        <v>0</v>
      </c>
      <c r="E237" s="144"/>
      <c r="F237" s="143">
        <v>0</v>
      </c>
      <c r="G237" s="144"/>
      <c r="H237" s="143">
        <v>0</v>
      </c>
      <c r="I237" s="144"/>
      <c r="J237" s="143">
        <v>0</v>
      </c>
      <c r="K237" s="144"/>
    </row>
    <row r="238" spans="2:11" ht="15.75" outlineLevel="1" thickBot="1" x14ac:dyDescent="0.3">
      <c r="B238" s="145" t="s">
        <v>26</v>
      </c>
      <c r="C238" s="146"/>
      <c r="D238" s="145" t="s">
        <v>27</v>
      </c>
      <c r="E238" s="146"/>
      <c r="F238" s="145" t="s">
        <v>28</v>
      </c>
      <c r="G238" s="146"/>
      <c r="H238" s="145" t="s">
        <v>29</v>
      </c>
      <c r="I238" s="146"/>
      <c r="J238" s="145" t="s">
        <v>30</v>
      </c>
      <c r="K238" s="146"/>
    </row>
    <row r="239" spans="2:11" ht="15.75" outlineLevel="1" thickBot="1" x14ac:dyDescent="0.3">
      <c r="B239" s="143">
        <v>0</v>
      </c>
      <c r="C239" s="144"/>
      <c r="D239" s="143">
        <v>0</v>
      </c>
      <c r="E239" s="144"/>
      <c r="F239" s="143">
        <v>0</v>
      </c>
      <c r="G239" s="144"/>
      <c r="H239" s="143">
        <v>0</v>
      </c>
      <c r="I239" s="144"/>
      <c r="J239" s="143">
        <v>0</v>
      </c>
      <c r="K239" s="144"/>
    </row>
    <row r="240" spans="2:11" ht="15.75" outlineLevel="1" thickBot="1" x14ac:dyDescent="0.3">
      <c r="B240" s="162" t="s">
        <v>32</v>
      </c>
      <c r="C240" s="163"/>
      <c r="D240" s="162" t="s">
        <v>33</v>
      </c>
      <c r="E240" s="163"/>
      <c r="F240" s="162" t="s">
        <v>34</v>
      </c>
      <c r="G240" s="163"/>
    </row>
    <row r="241" spans="2:20" ht="15.75" outlineLevel="1" thickBot="1" x14ac:dyDescent="0.3">
      <c r="B241" s="155">
        <f>SUM(B235:K235,B237:K237,B239:K239)</f>
        <v>0</v>
      </c>
      <c r="C241" s="165"/>
      <c r="D241" s="157">
        <f>NPV(0.05,B235:K235,B237:K237,B239:K239)</f>
        <v>0</v>
      </c>
      <c r="E241" s="158"/>
      <c r="F241" s="155">
        <f>D241*S219*T219</f>
        <v>0</v>
      </c>
      <c r="G241" s="165"/>
    </row>
    <row r="242" spans="2:20" ht="15.75" outlineLevel="1" thickBot="1" x14ac:dyDescent="0.3"/>
    <row r="243" spans="2:20" ht="15.75" outlineLevel="1" thickBot="1" x14ac:dyDescent="0.3">
      <c r="B243" s="82" t="s">
        <v>165</v>
      </c>
      <c r="C243" s="83"/>
      <c r="D243" s="83"/>
      <c r="E243" s="83"/>
      <c r="F243" s="83"/>
      <c r="G243" s="83"/>
      <c r="H243" s="83"/>
      <c r="I243" s="83"/>
      <c r="J243" s="83"/>
      <c r="K243" s="84"/>
      <c r="S243" s="81" t="s">
        <v>52</v>
      </c>
      <c r="T243" s="81" t="s">
        <v>53</v>
      </c>
    </row>
    <row r="244" spans="2:20" ht="15.75" outlineLevel="1" thickBot="1" x14ac:dyDescent="0.3">
      <c r="B244" s="91" t="s">
        <v>21</v>
      </c>
      <c r="C244" s="92"/>
      <c r="D244" s="92"/>
      <c r="E244" s="92"/>
      <c r="F244" s="92"/>
      <c r="G244" s="92"/>
      <c r="H244" s="92"/>
      <c r="I244" s="92"/>
      <c r="J244" s="92"/>
      <c r="K244" s="93"/>
      <c r="S244" s="81" t="s">
        <v>54</v>
      </c>
      <c r="T244" s="81">
        <v>0.95</v>
      </c>
    </row>
    <row r="245" spans="2:20" ht="15.75" outlineLevel="1" thickBot="1" x14ac:dyDescent="0.3">
      <c r="B245" s="150" t="s">
        <v>46</v>
      </c>
      <c r="C245" s="151"/>
      <c r="D245" s="151"/>
      <c r="E245" s="151"/>
      <c r="F245" s="151"/>
      <c r="G245" s="151"/>
      <c r="H245" s="151"/>
      <c r="I245" s="151"/>
      <c r="J245" s="151"/>
      <c r="K245" s="152"/>
      <c r="S245" s="81" t="s">
        <v>55</v>
      </c>
      <c r="T245" s="81">
        <v>0.75</v>
      </c>
    </row>
    <row r="246" spans="2:20" ht="15.75" outlineLevel="1" thickBot="1" x14ac:dyDescent="0.3">
      <c r="B246" s="94" t="s">
        <v>89</v>
      </c>
      <c r="C246" s="95"/>
      <c r="D246" s="95"/>
      <c r="E246" s="95"/>
      <c r="F246" s="95"/>
      <c r="G246" s="95"/>
      <c r="H246" s="95"/>
      <c r="I246" s="95"/>
      <c r="J246" s="95"/>
      <c r="K246" s="96"/>
      <c r="S246" s="81" t="s">
        <v>56</v>
      </c>
      <c r="T246" s="81">
        <v>0.5</v>
      </c>
    </row>
    <row r="247" spans="2:20" ht="65.099999999999994" customHeight="1" outlineLevel="1" thickBot="1" x14ac:dyDescent="0.3">
      <c r="B247" s="150" t="s">
        <v>46</v>
      </c>
      <c r="C247" s="151"/>
      <c r="D247" s="151"/>
      <c r="E247" s="151"/>
      <c r="F247" s="151"/>
      <c r="G247" s="151"/>
      <c r="H247" s="151"/>
      <c r="I247" s="151"/>
      <c r="J247" s="151"/>
      <c r="K247" s="152"/>
      <c r="S247" s="81" t="s">
        <v>57</v>
      </c>
      <c r="T247" s="81">
        <v>0.25</v>
      </c>
    </row>
    <row r="248" spans="2:20" ht="15.75" outlineLevel="1" thickBot="1" x14ac:dyDescent="0.3">
      <c r="B248" s="94" t="s">
        <v>216</v>
      </c>
      <c r="C248" s="95"/>
      <c r="D248" s="95"/>
      <c r="E248" s="95"/>
      <c r="F248" s="95"/>
      <c r="G248" s="95"/>
      <c r="H248" s="95"/>
      <c r="I248" s="95"/>
      <c r="J248" s="95"/>
      <c r="K248" s="96"/>
      <c r="S248" s="81" t="s">
        <v>58</v>
      </c>
      <c r="T248" s="81">
        <v>0.05</v>
      </c>
    </row>
    <row r="249" spans="2:20" ht="15.75" outlineLevel="1" thickBot="1" x14ac:dyDescent="0.3">
      <c r="B249" s="119" t="s">
        <v>177</v>
      </c>
      <c r="C249" s="120"/>
      <c r="D249" s="120"/>
      <c r="E249" s="120"/>
      <c r="F249" s="120"/>
      <c r="G249" s="120"/>
      <c r="H249" s="120"/>
      <c r="I249" s="120"/>
      <c r="J249" s="120"/>
      <c r="K249" s="121"/>
      <c r="S249" s="97">
        <f>IF(B249="",0,VLOOKUP(B249,S244:T248,2,FALSE))</f>
        <v>0.05</v>
      </c>
      <c r="T249" s="97">
        <f>IF(B253="",0,VLOOKUP(B253,S244:T248,2,FALSE))</f>
        <v>0.05</v>
      </c>
    </row>
    <row r="250" spans="2:20" ht="15" customHeight="1" outlineLevel="1" thickBot="1" x14ac:dyDescent="0.3">
      <c r="B250" s="116" t="s">
        <v>22</v>
      </c>
      <c r="C250" s="117"/>
      <c r="D250" s="117"/>
      <c r="E250" s="117"/>
      <c r="F250" s="117"/>
      <c r="G250" s="117"/>
      <c r="H250" s="117"/>
      <c r="I250" s="117"/>
      <c r="J250" s="117"/>
      <c r="K250" s="118"/>
    </row>
    <row r="251" spans="2:20" ht="65.099999999999994" customHeight="1" outlineLevel="1" thickBot="1" x14ac:dyDescent="0.3">
      <c r="B251" s="122" t="s">
        <v>174</v>
      </c>
      <c r="C251" s="123"/>
      <c r="D251" s="123"/>
      <c r="E251" s="123"/>
      <c r="F251" s="123"/>
      <c r="G251" s="123"/>
      <c r="H251" s="123"/>
      <c r="I251" s="123"/>
      <c r="J251" s="123"/>
      <c r="K251" s="124"/>
    </row>
    <row r="252" spans="2:20" ht="15.75" outlineLevel="1" thickBot="1" x14ac:dyDescent="0.3">
      <c r="B252" s="94" t="s">
        <v>23</v>
      </c>
      <c r="C252" s="95"/>
      <c r="D252" s="95"/>
      <c r="E252" s="95"/>
      <c r="F252" s="95"/>
      <c r="G252" s="95"/>
      <c r="H252" s="95"/>
      <c r="I252" s="95"/>
      <c r="J252" s="95"/>
      <c r="K252" s="96"/>
    </row>
    <row r="253" spans="2:20" ht="15.75" outlineLevel="1" thickBot="1" x14ac:dyDescent="0.3">
      <c r="B253" s="119" t="s">
        <v>177</v>
      </c>
      <c r="C253" s="120"/>
      <c r="D253" s="120"/>
      <c r="E253" s="120"/>
      <c r="F253" s="120"/>
      <c r="G253" s="120"/>
      <c r="H253" s="120"/>
      <c r="I253" s="120"/>
      <c r="J253" s="120"/>
      <c r="K253" s="121"/>
    </row>
    <row r="254" spans="2:20" ht="15" customHeight="1" outlineLevel="1" thickBot="1" x14ac:dyDescent="0.3">
      <c r="B254" s="166" t="s">
        <v>24</v>
      </c>
      <c r="C254" s="167"/>
      <c r="D254" s="167"/>
      <c r="E254" s="167"/>
      <c r="F254" s="167"/>
      <c r="G254" s="167"/>
      <c r="H254" s="167"/>
      <c r="I254" s="167"/>
      <c r="J254" s="167"/>
      <c r="K254" s="168"/>
    </row>
    <row r="255" spans="2:20" ht="65.099999999999994" customHeight="1" outlineLevel="1" thickBot="1" x14ac:dyDescent="0.3">
      <c r="B255" s="122" t="s">
        <v>175</v>
      </c>
      <c r="C255" s="123"/>
      <c r="D255" s="123"/>
      <c r="E255" s="123"/>
      <c r="F255" s="123"/>
      <c r="G255" s="123"/>
      <c r="H255" s="123"/>
      <c r="I255" s="123"/>
      <c r="J255" s="123"/>
      <c r="K255" s="124"/>
    </row>
    <row r="256" spans="2:20" ht="15.75" outlineLevel="1" thickBot="1" x14ac:dyDescent="0.3">
      <c r="B256" s="88" t="s">
        <v>25</v>
      </c>
      <c r="C256" s="88"/>
      <c r="D256" s="89"/>
      <c r="E256" s="89"/>
      <c r="F256" s="89"/>
      <c r="G256" s="89"/>
      <c r="H256" s="89"/>
      <c r="I256" s="89"/>
      <c r="J256" s="89"/>
      <c r="K256" s="90"/>
    </row>
    <row r="257" spans="2:11" ht="15.75" outlineLevel="1" thickBot="1" x14ac:dyDescent="0.3">
      <c r="B257" s="145" t="s">
        <v>19</v>
      </c>
      <c r="C257" s="146"/>
      <c r="D257" s="145" t="s">
        <v>2</v>
      </c>
      <c r="E257" s="146"/>
      <c r="F257" s="145" t="s">
        <v>3</v>
      </c>
      <c r="G257" s="146"/>
      <c r="H257" s="145" t="s">
        <v>4</v>
      </c>
      <c r="I257" s="146"/>
      <c r="J257" s="145" t="s">
        <v>5</v>
      </c>
      <c r="K257" s="146"/>
    </row>
    <row r="258" spans="2:11" ht="65.099999999999994" customHeight="1" outlineLevel="1" thickBot="1" x14ac:dyDescent="0.3">
      <c r="B258" s="119" t="s">
        <v>51</v>
      </c>
      <c r="C258" s="121"/>
      <c r="D258" s="119" t="s">
        <v>51</v>
      </c>
      <c r="E258" s="121"/>
      <c r="F258" s="119" t="s">
        <v>51</v>
      </c>
      <c r="G258" s="121"/>
      <c r="H258" s="119" t="s">
        <v>51</v>
      </c>
      <c r="I258" s="121"/>
      <c r="J258" s="119" t="s">
        <v>51</v>
      </c>
      <c r="K258" s="121"/>
    </row>
    <row r="259" spans="2:11" ht="15.75" outlineLevel="1" thickBot="1" x14ac:dyDescent="0.3">
      <c r="B259" s="145" t="s">
        <v>6</v>
      </c>
      <c r="C259" s="146"/>
      <c r="D259" s="145" t="s">
        <v>7</v>
      </c>
      <c r="E259" s="146"/>
      <c r="F259" s="145" t="s">
        <v>8</v>
      </c>
      <c r="G259" s="146"/>
      <c r="H259" s="145" t="s">
        <v>9</v>
      </c>
      <c r="I259" s="146"/>
      <c r="J259" s="145" t="s">
        <v>10</v>
      </c>
      <c r="K259" s="146"/>
    </row>
    <row r="260" spans="2:11" ht="65.099999999999994" customHeight="1" outlineLevel="1" thickBot="1" x14ac:dyDescent="0.3">
      <c r="B260" s="119" t="s">
        <v>51</v>
      </c>
      <c r="C260" s="121"/>
      <c r="D260" s="119" t="s">
        <v>51</v>
      </c>
      <c r="E260" s="121"/>
      <c r="F260" s="119" t="s">
        <v>51</v>
      </c>
      <c r="G260" s="121"/>
      <c r="H260" s="119" t="s">
        <v>51</v>
      </c>
      <c r="I260" s="121"/>
      <c r="J260" s="119" t="s">
        <v>51</v>
      </c>
      <c r="K260" s="121"/>
    </row>
    <row r="261" spans="2:11" ht="15.75" outlineLevel="1" thickBot="1" x14ac:dyDescent="0.3">
      <c r="B261" s="145" t="s">
        <v>26</v>
      </c>
      <c r="C261" s="146"/>
      <c r="D261" s="145" t="s">
        <v>27</v>
      </c>
      <c r="E261" s="146"/>
      <c r="F261" s="145" t="s">
        <v>28</v>
      </c>
      <c r="G261" s="146"/>
      <c r="H261" s="145" t="s">
        <v>29</v>
      </c>
      <c r="I261" s="146"/>
      <c r="J261" s="145" t="s">
        <v>30</v>
      </c>
      <c r="K261" s="146"/>
    </row>
    <row r="262" spans="2:11" ht="65.099999999999994" customHeight="1" outlineLevel="1" thickBot="1" x14ac:dyDescent="0.3">
      <c r="B262" s="119" t="s">
        <v>51</v>
      </c>
      <c r="C262" s="121"/>
      <c r="D262" s="119" t="s">
        <v>51</v>
      </c>
      <c r="E262" s="121"/>
      <c r="F262" s="119" t="s">
        <v>51</v>
      </c>
      <c r="G262" s="121"/>
      <c r="H262" s="119" t="s">
        <v>51</v>
      </c>
      <c r="I262" s="121"/>
      <c r="J262" s="119" t="s">
        <v>51</v>
      </c>
      <c r="K262" s="121"/>
    </row>
    <row r="263" spans="2:11" ht="15.75" outlineLevel="1" thickBot="1" x14ac:dyDescent="0.3">
      <c r="B263" s="88" t="s">
        <v>31</v>
      </c>
      <c r="C263" s="88"/>
      <c r="D263" s="89"/>
      <c r="E263" s="89"/>
      <c r="F263" s="89"/>
      <c r="G263" s="89"/>
      <c r="H263" s="89"/>
      <c r="I263" s="89"/>
      <c r="J263" s="89"/>
      <c r="K263" s="90"/>
    </row>
    <row r="264" spans="2:11" ht="15.75" outlineLevel="1" thickBot="1" x14ac:dyDescent="0.3">
      <c r="B264" s="145" t="s">
        <v>19</v>
      </c>
      <c r="C264" s="146"/>
      <c r="D264" s="145" t="s">
        <v>2</v>
      </c>
      <c r="E264" s="146"/>
      <c r="F264" s="145" t="s">
        <v>3</v>
      </c>
      <c r="G264" s="146"/>
      <c r="H264" s="145" t="s">
        <v>4</v>
      </c>
      <c r="I264" s="146"/>
      <c r="J264" s="145" t="s">
        <v>5</v>
      </c>
      <c r="K264" s="146"/>
    </row>
    <row r="265" spans="2:11" ht="15.75" outlineLevel="1" thickBot="1" x14ac:dyDescent="0.3">
      <c r="B265" s="143">
        <v>0</v>
      </c>
      <c r="C265" s="144"/>
      <c r="D265" s="143">
        <v>0</v>
      </c>
      <c r="E265" s="144"/>
      <c r="F265" s="143">
        <v>0</v>
      </c>
      <c r="G265" s="144"/>
      <c r="H265" s="143">
        <v>0</v>
      </c>
      <c r="I265" s="144"/>
      <c r="J265" s="143">
        <v>0</v>
      </c>
      <c r="K265" s="144"/>
    </row>
    <row r="266" spans="2:11" ht="15.75" outlineLevel="1" thickBot="1" x14ac:dyDescent="0.3">
      <c r="B266" s="145" t="s">
        <v>6</v>
      </c>
      <c r="C266" s="146"/>
      <c r="D266" s="145" t="s">
        <v>7</v>
      </c>
      <c r="E266" s="146"/>
      <c r="F266" s="145" t="s">
        <v>8</v>
      </c>
      <c r="G266" s="146"/>
      <c r="H266" s="145" t="s">
        <v>9</v>
      </c>
      <c r="I266" s="146"/>
      <c r="J266" s="145" t="s">
        <v>10</v>
      </c>
      <c r="K266" s="146"/>
    </row>
    <row r="267" spans="2:11" ht="15.75" outlineLevel="1" thickBot="1" x14ac:dyDescent="0.3">
      <c r="B267" s="143">
        <v>0</v>
      </c>
      <c r="C267" s="144"/>
      <c r="D267" s="143">
        <v>0</v>
      </c>
      <c r="E267" s="144"/>
      <c r="F267" s="143">
        <v>0</v>
      </c>
      <c r="G267" s="144"/>
      <c r="H267" s="143">
        <v>0</v>
      </c>
      <c r="I267" s="144"/>
      <c r="J267" s="143">
        <v>0</v>
      </c>
      <c r="K267" s="144"/>
    </row>
    <row r="268" spans="2:11" ht="15.75" outlineLevel="1" thickBot="1" x14ac:dyDescent="0.3">
      <c r="B268" s="145" t="s">
        <v>26</v>
      </c>
      <c r="C268" s="146"/>
      <c r="D268" s="145" t="s">
        <v>27</v>
      </c>
      <c r="E268" s="146"/>
      <c r="F268" s="145" t="s">
        <v>28</v>
      </c>
      <c r="G268" s="146"/>
      <c r="H268" s="145" t="s">
        <v>29</v>
      </c>
      <c r="I268" s="146"/>
      <c r="J268" s="145" t="s">
        <v>30</v>
      </c>
      <c r="K268" s="146"/>
    </row>
    <row r="269" spans="2:11" ht="15.75" outlineLevel="1" thickBot="1" x14ac:dyDescent="0.3">
      <c r="B269" s="143">
        <v>0</v>
      </c>
      <c r="C269" s="144"/>
      <c r="D269" s="143">
        <v>0</v>
      </c>
      <c r="E269" s="144"/>
      <c r="F269" s="143">
        <v>0</v>
      </c>
      <c r="G269" s="144"/>
      <c r="H269" s="143">
        <v>0</v>
      </c>
      <c r="I269" s="144"/>
      <c r="J269" s="143">
        <v>0</v>
      </c>
      <c r="K269" s="144"/>
    </row>
    <row r="270" spans="2:11" ht="15.75" outlineLevel="1" thickBot="1" x14ac:dyDescent="0.3">
      <c r="B270" s="162" t="s">
        <v>32</v>
      </c>
      <c r="C270" s="163"/>
      <c r="D270" s="162" t="s">
        <v>33</v>
      </c>
      <c r="E270" s="163"/>
      <c r="F270" s="162" t="s">
        <v>34</v>
      </c>
      <c r="G270" s="163"/>
    </row>
    <row r="271" spans="2:11" ht="15.75" outlineLevel="1" thickBot="1" x14ac:dyDescent="0.3">
      <c r="B271" s="155">
        <f>SUM(B265:K265,B267:K267,B269:K269)</f>
        <v>0</v>
      </c>
      <c r="C271" s="165"/>
      <c r="D271" s="157">
        <f>NPV(0.05,B265:K265,B267:K267,B269:K269)</f>
        <v>0</v>
      </c>
      <c r="E271" s="158"/>
      <c r="F271" s="155">
        <f>D271*S249*T249</f>
        <v>0</v>
      </c>
      <c r="G271" s="165"/>
    </row>
    <row r="272" spans="2:11" ht="15.75" outlineLevel="1" thickBot="1" x14ac:dyDescent="0.3">
      <c r="B272" s="98"/>
      <c r="C272" s="99"/>
      <c r="D272" s="100"/>
      <c r="E272" s="100"/>
      <c r="F272" s="98"/>
      <c r="G272" s="99"/>
    </row>
    <row r="273" spans="2:20" ht="15.75" outlineLevel="1" thickBot="1" x14ac:dyDescent="0.3">
      <c r="B273" s="162" t="s">
        <v>205</v>
      </c>
      <c r="C273" s="163"/>
      <c r="D273" s="162" t="s">
        <v>206</v>
      </c>
      <c r="E273" s="163"/>
      <c r="F273" s="162" t="s">
        <v>207</v>
      </c>
      <c r="G273" s="163"/>
    </row>
    <row r="274" spans="2:20" ht="15.75" outlineLevel="1" thickBot="1" x14ac:dyDescent="0.3">
      <c r="B274" s="155">
        <f>SUM(B151,B181,B211,B241,B271)</f>
        <v>0</v>
      </c>
      <c r="C274" s="165"/>
      <c r="D274" s="169">
        <f>SUM(D151,D181,D211,D241,D271)</f>
        <v>0</v>
      </c>
      <c r="E274" s="170"/>
      <c r="F274" s="155">
        <f>SUM(F151,F181,F211,F241,F271)</f>
        <v>0</v>
      </c>
      <c r="G274" s="156"/>
    </row>
    <row r="275" spans="2:20" ht="15.75" thickBot="1" x14ac:dyDescent="0.3"/>
    <row r="276" spans="2:20" ht="15.75" collapsed="1" thickBot="1" x14ac:dyDescent="0.3">
      <c r="B276" s="74" t="str">
        <f>CONCATENATE("Impacts - ",B2)</f>
        <v>Impacts - Research Program 5</v>
      </c>
      <c r="C276" s="71"/>
      <c r="D276" s="71" t="str">
        <f>D2</f>
        <v>[Research Program 5 Name]</v>
      </c>
      <c r="E276" s="71"/>
      <c r="F276" s="71"/>
      <c r="G276" s="71"/>
      <c r="H276" s="71"/>
      <c r="I276" s="71"/>
      <c r="J276" s="71"/>
      <c r="K276" s="72"/>
    </row>
    <row r="277" spans="2:20" ht="15.75" outlineLevel="1" thickBot="1" x14ac:dyDescent="0.3"/>
    <row r="278" spans="2:20" ht="15.75" outlineLevel="1" thickBot="1" x14ac:dyDescent="0.3">
      <c r="B278" s="82" t="s">
        <v>166</v>
      </c>
      <c r="C278" s="83"/>
      <c r="D278" s="83"/>
      <c r="E278" s="83"/>
      <c r="F278" s="83"/>
      <c r="G278" s="83"/>
      <c r="H278" s="83"/>
      <c r="I278" s="83"/>
      <c r="J278" s="83"/>
      <c r="K278" s="84"/>
      <c r="S278" s="81" t="s">
        <v>52</v>
      </c>
      <c r="T278" s="81" t="s">
        <v>53</v>
      </c>
    </row>
    <row r="279" spans="2:20" ht="15.75" outlineLevel="1" thickBot="1" x14ac:dyDescent="0.3">
      <c r="B279" s="101" t="s">
        <v>209</v>
      </c>
      <c r="C279" s="92"/>
      <c r="D279" s="92"/>
      <c r="E279" s="92"/>
      <c r="F279" s="92"/>
      <c r="G279" s="92"/>
      <c r="H279" s="92"/>
      <c r="I279" s="92"/>
      <c r="J279" s="92"/>
      <c r="K279" s="93"/>
      <c r="S279" s="81" t="s">
        <v>54</v>
      </c>
      <c r="T279" s="81">
        <v>0.95</v>
      </c>
    </row>
    <row r="280" spans="2:20" ht="15.75" outlineLevel="1" thickBot="1" x14ac:dyDescent="0.3">
      <c r="B280" s="150" t="s">
        <v>46</v>
      </c>
      <c r="C280" s="151"/>
      <c r="D280" s="151"/>
      <c r="E280" s="151"/>
      <c r="F280" s="151"/>
      <c r="G280" s="151"/>
      <c r="H280" s="151"/>
      <c r="I280" s="151"/>
      <c r="J280" s="151"/>
      <c r="K280" s="152"/>
      <c r="S280" s="81" t="s">
        <v>55</v>
      </c>
      <c r="T280" s="81">
        <v>0.75</v>
      </c>
    </row>
    <row r="281" spans="2:20" ht="30" customHeight="1" outlineLevel="1" thickBot="1" x14ac:dyDescent="0.3">
      <c r="B281" s="159" t="s">
        <v>219</v>
      </c>
      <c r="C281" s="160"/>
      <c r="D281" s="160"/>
      <c r="E281" s="160"/>
      <c r="F281" s="160"/>
      <c r="G281" s="160"/>
      <c r="H281" s="160"/>
      <c r="I281" s="160"/>
      <c r="J281" s="160"/>
      <c r="K281" s="161"/>
      <c r="S281" s="81" t="s">
        <v>56</v>
      </c>
      <c r="T281" s="81">
        <v>0.5</v>
      </c>
    </row>
    <row r="282" spans="2:20" ht="65.099999999999994" customHeight="1" outlineLevel="1" thickBot="1" x14ac:dyDescent="0.3">
      <c r="B282" s="150" t="s">
        <v>46</v>
      </c>
      <c r="C282" s="151"/>
      <c r="D282" s="151"/>
      <c r="E282" s="151"/>
      <c r="F282" s="151"/>
      <c r="G282" s="151"/>
      <c r="H282" s="151"/>
      <c r="I282" s="151"/>
      <c r="J282" s="151"/>
      <c r="K282" s="152"/>
      <c r="S282" s="81" t="s">
        <v>57</v>
      </c>
      <c r="T282" s="81">
        <v>0.25</v>
      </c>
    </row>
    <row r="283" spans="2:20" ht="15.75" outlineLevel="1" thickBot="1" x14ac:dyDescent="0.3">
      <c r="B283" s="94" t="s">
        <v>217</v>
      </c>
      <c r="C283" s="95"/>
      <c r="D283" s="95"/>
      <c r="E283" s="95"/>
      <c r="F283" s="95"/>
      <c r="G283" s="95"/>
      <c r="H283" s="95"/>
      <c r="I283" s="95"/>
      <c r="J283" s="95"/>
      <c r="K283" s="96"/>
      <c r="S283" s="81" t="s">
        <v>58</v>
      </c>
      <c r="T283" s="81">
        <v>0.05</v>
      </c>
    </row>
    <row r="284" spans="2:20" ht="15.75" outlineLevel="1" thickBot="1" x14ac:dyDescent="0.3">
      <c r="B284" s="119" t="s">
        <v>177</v>
      </c>
      <c r="C284" s="120"/>
      <c r="D284" s="120"/>
      <c r="E284" s="120"/>
      <c r="F284" s="120"/>
      <c r="G284" s="120"/>
      <c r="H284" s="120"/>
      <c r="I284" s="120"/>
      <c r="J284" s="120"/>
      <c r="K284" s="121"/>
      <c r="S284" s="97">
        <f>IF(B284="",0,VLOOKUP(B284,S279:T283,2,FALSE))</f>
        <v>0.05</v>
      </c>
      <c r="T284" s="97">
        <f>IF(B288="",0,VLOOKUP(B288,S279:T283,2,FALSE))</f>
        <v>0.05</v>
      </c>
    </row>
    <row r="285" spans="2:20" ht="30" customHeight="1" outlineLevel="1" thickBot="1" x14ac:dyDescent="0.3">
      <c r="B285" s="116" t="s">
        <v>84</v>
      </c>
      <c r="C285" s="117"/>
      <c r="D285" s="117"/>
      <c r="E285" s="117"/>
      <c r="F285" s="117"/>
      <c r="G285" s="117"/>
      <c r="H285" s="117"/>
      <c r="I285" s="117"/>
      <c r="J285" s="117"/>
      <c r="K285" s="118"/>
    </row>
    <row r="286" spans="2:20" ht="65.099999999999994" customHeight="1" outlineLevel="1" thickBot="1" x14ac:dyDescent="0.3">
      <c r="B286" s="122" t="s">
        <v>173</v>
      </c>
      <c r="C286" s="123"/>
      <c r="D286" s="123"/>
      <c r="E286" s="123"/>
      <c r="F286" s="123"/>
      <c r="G286" s="123"/>
      <c r="H286" s="123"/>
      <c r="I286" s="123"/>
      <c r="J286" s="123"/>
      <c r="K286" s="124"/>
    </row>
    <row r="287" spans="2:20" ht="15.75" outlineLevel="1" thickBot="1" x14ac:dyDescent="0.3">
      <c r="B287" s="94" t="s">
        <v>218</v>
      </c>
      <c r="C287" s="95"/>
      <c r="D287" s="95"/>
      <c r="E287" s="95"/>
      <c r="F287" s="95"/>
      <c r="G287" s="95"/>
      <c r="H287" s="95"/>
      <c r="I287" s="95"/>
      <c r="J287" s="95"/>
      <c r="K287" s="96"/>
    </row>
    <row r="288" spans="2:20" ht="15.75" outlineLevel="1" thickBot="1" x14ac:dyDescent="0.3">
      <c r="B288" s="119" t="s">
        <v>177</v>
      </c>
      <c r="C288" s="120"/>
      <c r="D288" s="120"/>
      <c r="E288" s="120"/>
      <c r="F288" s="120"/>
      <c r="G288" s="120"/>
      <c r="H288" s="120"/>
      <c r="I288" s="120"/>
      <c r="J288" s="120"/>
      <c r="K288" s="121"/>
    </row>
    <row r="289" spans="2:11" ht="15.75" outlineLevel="1" thickBot="1" x14ac:dyDescent="0.3">
      <c r="B289" s="116" t="s">
        <v>85</v>
      </c>
      <c r="C289" s="117"/>
      <c r="D289" s="117"/>
      <c r="E289" s="117"/>
      <c r="F289" s="117"/>
      <c r="G289" s="117"/>
      <c r="H289" s="117"/>
      <c r="I289" s="117"/>
      <c r="J289" s="117"/>
      <c r="K289" s="118"/>
    </row>
    <row r="290" spans="2:11" ht="65.099999999999994" customHeight="1" outlineLevel="1" thickBot="1" x14ac:dyDescent="0.3">
      <c r="B290" s="150" t="s">
        <v>46</v>
      </c>
      <c r="C290" s="151"/>
      <c r="D290" s="151"/>
      <c r="E290" s="151"/>
      <c r="F290" s="151"/>
      <c r="G290" s="151"/>
      <c r="H290" s="151"/>
      <c r="I290" s="151"/>
      <c r="J290" s="151"/>
      <c r="K290" s="152"/>
    </row>
    <row r="291" spans="2:11" ht="15.75" outlineLevel="1" thickBot="1" x14ac:dyDescent="0.3">
      <c r="B291" s="88" t="s">
        <v>220</v>
      </c>
      <c r="C291" s="88"/>
      <c r="D291" s="89"/>
      <c r="E291" s="89"/>
      <c r="F291" s="89"/>
      <c r="G291" s="89"/>
      <c r="H291" s="89"/>
      <c r="I291" s="89"/>
      <c r="J291" s="89"/>
      <c r="K291" s="90"/>
    </row>
    <row r="292" spans="2:11" ht="15.75" outlineLevel="1" thickBot="1" x14ac:dyDescent="0.3">
      <c r="B292" s="145" t="s">
        <v>19</v>
      </c>
      <c r="C292" s="146"/>
      <c r="D292" s="145" t="s">
        <v>2</v>
      </c>
      <c r="E292" s="146"/>
      <c r="F292" s="145" t="s">
        <v>3</v>
      </c>
      <c r="G292" s="146"/>
      <c r="H292" s="145" t="s">
        <v>4</v>
      </c>
      <c r="I292" s="146"/>
      <c r="J292" s="145" t="s">
        <v>5</v>
      </c>
      <c r="K292" s="146"/>
    </row>
    <row r="293" spans="2:11" ht="65.099999999999994" customHeight="1" outlineLevel="1" thickBot="1" x14ac:dyDescent="0.3">
      <c r="B293" s="153" t="s">
        <v>51</v>
      </c>
      <c r="C293" s="154"/>
      <c r="D293" s="153" t="s">
        <v>51</v>
      </c>
      <c r="E293" s="154"/>
      <c r="F293" s="153" t="s">
        <v>51</v>
      </c>
      <c r="G293" s="154"/>
      <c r="H293" s="153" t="s">
        <v>51</v>
      </c>
      <c r="I293" s="154"/>
      <c r="J293" s="153" t="s">
        <v>51</v>
      </c>
      <c r="K293" s="154"/>
    </row>
    <row r="294" spans="2:11" ht="15.75" outlineLevel="1" thickBot="1" x14ac:dyDescent="0.3">
      <c r="B294" s="145" t="s">
        <v>6</v>
      </c>
      <c r="C294" s="146"/>
      <c r="D294" s="145" t="s">
        <v>7</v>
      </c>
      <c r="E294" s="146"/>
      <c r="F294" s="145" t="s">
        <v>8</v>
      </c>
      <c r="G294" s="146"/>
      <c r="H294" s="145" t="s">
        <v>9</v>
      </c>
      <c r="I294" s="146"/>
      <c r="J294" s="145" t="s">
        <v>10</v>
      </c>
      <c r="K294" s="146"/>
    </row>
    <row r="295" spans="2:11" ht="65.099999999999994" customHeight="1" outlineLevel="1" thickBot="1" x14ac:dyDescent="0.3">
      <c r="B295" s="153" t="s">
        <v>51</v>
      </c>
      <c r="C295" s="154"/>
      <c r="D295" s="153" t="s">
        <v>51</v>
      </c>
      <c r="E295" s="154"/>
      <c r="F295" s="153" t="s">
        <v>51</v>
      </c>
      <c r="G295" s="154"/>
      <c r="H295" s="153" t="s">
        <v>51</v>
      </c>
      <c r="I295" s="154"/>
      <c r="J295" s="153" t="s">
        <v>51</v>
      </c>
      <c r="K295" s="154"/>
    </row>
    <row r="296" spans="2:11" ht="15.75" outlineLevel="1" thickBot="1" x14ac:dyDescent="0.3">
      <c r="B296" s="145" t="s">
        <v>26</v>
      </c>
      <c r="C296" s="146"/>
      <c r="D296" s="145" t="s">
        <v>27</v>
      </c>
      <c r="E296" s="146"/>
      <c r="F296" s="145" t="s">
        <v>28</v>
      </c>
      <c r="G296" s="146"/>
      <c r="H296" s="145" t="s">
        <v>29</v>
      </c>
      <c r="I296" s="146"/>
      <c r="J296" s="145" t="s">
        <v>30</v>
      </c>
      <c r="K296" s="146"/>
    </row>
    <row r="297" spans="2:11" ht="65.099999999999994" customHeight="1" outlineLevel="1" thickBot="1" x14ac:dyDescent="0.3">
      <c r="B297" s="153" t="s">
        <v>51</v>
      </c>
      <c r="C297" s="154"/>
      <c r="D297" s="153" t="s">
        <v>51</v>
      </c>
      <c r="E297" s="154"/>
      <c r="F297" s="153" t="s">
        <v>51</v>
      </c>
      <c r="G297" s="154"/>
      <c r="H297" s="153" t="s">
        <v>51</v>
      </c>
      <c r="I297" s="154"/>
      <c r="J297" s="153" t="s">
        <v>51</v>
      </c>
      <c r="K297" s="154"/>
    </row>
    <row r="298" spans="2:11" ht="15.75" outlineLevel="1" thickBot="1" x14ac:dyDescent="0.3">
      <c r="B298" s="88" t="s">
        <v>211</v>
      </c>
      <c r="C298" s="88"/>
      <c r="D298" s="89"/>
      <c r="E298" s="89"/>
      <c r="F298" s="89"/>
      <c r="G298" s="89"/>
      <c r="H298" s="89"/>
      <c r="I298" s="89"/>
      <c r="J298" s="89"/>
      <c r="K298" s="90"/>
    </row>
    <row r="299" spans="2:11" ht="15.75" outlineLevel="1" thickBot="1" x14ac:dyDescent="0.3">
      <c r="B299" s="145" t="s">
        <v>19</v>
      </c>
      <c r="C299" s="146"/>
      <c r="D299" s="145" t="s">
        <v>2</v>
      </c>
      <c r="E299" s="146"/>
      <c r="F299" s="145" t="s">
        <v>3</v>
      </c>
      <c r="G299" s="146"/>
      <c r="H299" s="145" t="s">
        <v>4</v>
      </c>
      <c r="I299" s="146"/>
      <c r="J299" s="145" t="s">
        <v>5</v>
      </c>
      <c r="K299" s="146"/>
    </row>
    <row r="300" spans="2:11" ht="15.75" outlineLevel="1" thickBot="1" x14ac:dyDescent="0.3">
      <c r="B300" s="143">
        <v>0</v>
      </c>
      <c r="C300" s="144"/>
      <c r="D300" s="143">
        <v>0</v>
      </c>
      <c r="E300" s="144"/>
      <c r="F300" s="143">
        <v>0</v>
      </c>
      <c r="G300" s="144"/>
      <c r="H300" s="143">
        <v>0</v>
      </c>
      <c r="I300" s="144"/>
      <c r="J300" s="143">
        <v>0</v>
      </c>
      <c r="K300" s="144"/>
    </row>
    <row r="301" spans="2:11" ht="15.75" outlineLevel="1" thickBot="1" x14ac:dyDescent="0.3">
      <c r="B301" s="145" t="s">
        <v>6</v>
      </c>
      <c r="C301" s="146"/>
      <c r="D301" s="145" t="s">
        <v>7</v>
      </c>
      <c r="E301" s="146"/>
      <c r="F301" s="145" t="s">
        <v>8</v>
      </c>
      <c r="G301" s="146"/>
      <c r="H301" s="145" t="s">
        <v>9</v>
      </c>
      <c r="I301" s="146"/>
      <c r="J301" s="145" t="s">
        <v>10</v>
      </c>
      <c r="K301" s="146"/>
    </row>
    <row r="302" spans="2:11" ht="15.75" outlineLevel="1" thickBot="1" x14ac:dyDescent="0.3">
      <c r="B302" s="143">
        <v>0</v>
      </c>
      <c r="C302" s="144"/>
      <c r="D302" s="143">
        <v>0</v>
      </c>
      <c r="E302" s="144"/>
      <c r="F302" s="143">
        <v>0</v>
      </c>
      <c r="G302" s="144"/>
      <c r="H302" s="143">
        <v>0</v>
      </c>
      <c r="I302" s="144"/>
      <c r="J302" s="143">
        <v>0</v>
      </c>
      <c r="K302" s="144"/>
    </row>
    <row r="303" spans="2:11" ht="15.75" outlineLevel="1" thickBot="1" x14ac:dyDescent="0.3">
      <c r="B303" s="145" t="s">
        <v>26</v>
      </c>
      <c r="C303" s="146"/>
      <c r="D303" s="145" t="s">
        <v>27</v>
      </c>
      <c r="E303" s="146"/>
      <c r="F303" s="145" t="s">
        <v>28</v>
      </c>
      <c r="G303" s="146"/>
      <c r="H303" s="145" t="s">
        <v>29</v>
      </c>
      <c r="I303" s="146"/>
      <c r="J303" s="145" t="s">
        <v>30</v>
      </c>
      <c r="K303" s="146"/>
    </row>
    <row r="304" spans="2:11" ht="15.75" outlineLevel="1" thickBot="1" x14ac:dyDescent="0.3">
      <c r="B304" s="143">
        <v>0</v>
      </c>
      <c r="C304" s="144"/>
      <c r="D304" s="143">
        <v>0</v>
      </c>
      <c r="E304" s="144"/>
      <c r="F304" s="143">
        <v>0</v>
      </c>
      <c r="G304" s="144"/>
      <c r="H304" s="143">
        <v>0</v>
      </c>
      <c r="I304" s="144"/>
      <c r="J304" s="143">
        <v>0</v>
      </c>
      <c r="K304" s="144"/>
    </row>
    <row r="305" spans="2:20" ht="15.75" outlineLevel="1" thickBot="1" x14ac:dyDescent="0.3">
      <c r="B305" s="162" t="s">
        <v>32</v>
      </c>
      <c r="C305" s="163"/>
      <c r="D305" s="162" t="s">
        <v>33</v>
      </c>
      <c r="E305" s="163"/>
      <c r="F305" s="162" t="s">
        <v>34</v>
      </c>
      <c r="G305" s="163"/>
    </row>
    <row r="306" spans="2:20" ht="15.75" outlineLevel="1" thickBot="1" x14ac:dyDescent="0.3">
      <c r="B306" s="155">
        <f>SUM(B300:K300,B302:K302,B304:K304)</f>
        <v>0</v>
      </c>
      <c r="C306" s="156"/>
      <c r="D306" s="164">
        <f>NPV(0.05,B300:K300,B302:K302,B304:K304)</f>
        <v>0</v>
      </c>
      <c r="E306" s="158"/>
      <c r="F306" s="155">
        <f>D306*S284*T284</f>
        <v>0</v>
      </c>
      <c r="G306" s="156"/>
    </row>
    <row r="307" spans="2:20" ht="15.75" outlineLevel="1" thickBot="1" x14ac:dyDescent="0.3"/>
    <row r="308" spans="2:20" ht="15.75" outlineLevel="1" thickBot="1" x14ac:dyDescent="0.3">
      <c r="B308" s="82" t="s">
        <v>167</v>
      </c>
      <c r="C308" s="83"/>
      <c r="D308" s="83"/>
      <c r="E308" s="83"/>
      <c r="F308" s="83"/>
      <c r="G308" s="83"/>
      <c r="H308" s="83"/>
      <c r="I308" s="83"/>
      <c r="J308" s="83"/>
      <c r="K308" s="84"/>
    </row>
    <row r="309" spans="2:20" ht="15.75" outlineLevel="1" thickBot="1" x14ac:dyDescent="0.3">
      <c r="B309" s="101" t="s">
        <v>209</v>
      </c>
      <c r="C309" s="92"/>
      <c r="D309" s="92"/>
      <c r="E309" s="92"/>
      <c r="F309" s="92"/>
      <c r="G309" s="92"/>
      <c r="H309" s="92"/>
      <c r="I309" s="92"/>
      <c r="J309" s="92"/>
      <c r="K309" s="93"/>
      <c r="S309" s="81" t="s">
        <v>52</v>
      </c>
      <c r="T309" s="81" t="s">
        <v>53</v>
      </c>
    </row>
    <row r="310" spans="2:20" ht="15.75" outlineLevel="1" thickBot="1" x14ac:dyDescent="0.3">
      <c r="B310" s="150" t="s">
        <v>46</v>
      </c>
      <c r="C310" s="151"/>
      <c r="D310" s="151"/>
      <c r="E310" s="151"/>
      <c r="F310" s="151"/>
      <c r="G310" s="151"/>
      <c r="H310" s="151"/>
      <c r="I310" s="151"/>
      <c r="J310" s="151"/>
      <c r="K310" s="152"/>
      <c r="S310" s="81" t="s">
        <v>54</v>
      </c>
      <c r="T310" s="81">
        <v>0.95</v>
      </c>
    </row>
    <row r="311" spans="2:20" ht="30.6" customHeight="1" outlineLevel="1" thickBot="1" x14ac:dyDescent="0.3">
      <c r="B311" s="159" t="s">
        <v>219</v>
      </c>
      <c r="C311" s="160"/>
      <c r="D311" s="160"/>
      <c r="E311" s="160"/>
      <c r="F311" s="160"/>
      <c r="G311" s="160"/>
      <c r="H311" s="160"/>
      <c r="I311" s="160"/>
      <c r="J311" s="160"/>
      <c r="K311" s="161"/>
      <c r="S311" s="81" t="s">
        <v>55</v>
      </c>
      <c r="T311" s="81">
        <v>0.75</v>
      </c>
    </row>
    <row r="312" spans="2:20" ht="65.099999999999994" customHeight="1" outlineLevel="1" thickBot="1" x14ac:dyDescent="0.3">
      <c r="B312" s="150" t="s">
        <v>46</v>
      </c>
      <c r="C312" s="151"/>
      <c r="D312" s="151"/>
      <c r="E312" s="151"/>
      <c r="F312" s="151"/>
      <c r="G312" s="151"/>
      <c r="H312" s="151"/>
      <c r="I312" s="151"/>
      <c r="J312" s="151"/>
      <c r="K312" s="152"/>
      <c r="S312" s="81" t="s">
        <v>56</v>
      </c>
      <c r="T312" s="81">
        <v>0.5</v>
      </c>
    </row>
    <row r="313" spans="2:20" ht="15.75" outlineLevel="1" thickBot="1" x14ac:dyDescent="0.3">
      <c r="B313" s="94" t="s">
        <v>217</v>
      </c>
      <c r="C313" s="95"/>
      <c r="D313" s="95"/>
      <c r="E313" s="95"/>
      <c r="F313" s="95"/>
      <c r="G313" s="95"/>
      <c r="H313" s="95"/>
      <c r="I313" s="95"/>
      <c r="J313" s="95"/>
      <c r="K313" s="96"/>
      <c r="S313" s="81" t="s">
        <v>57</v>
      </c>
      <c r="T313" s="81">
        <v>0.25</v>
      </c>
    </row>
    <row r="314" spans="2:20" ht="15.75" outlineLevel="1" thickBot="1" x14ac:dyDescent="0.3">
      <c r="B314" s="119" t="s">
        <v>177</v>
      </c>
      <c r="C314" s="120"/>
      <c r="D314" s="120"/>
      <c r="E314" s="120"/>
      <c r="F314" s="120"/>
      <c r="G314" s="120"/>
      <c r="H314" s="120"/>
      <c r="I314" s="120"/>
      <c r="J314" s="120"/>
      <c r="K314" s="121"/>
      <c r="S314" s="81" t="s">
        <v>58</v>
      </c>
      <c r="T314" s="81">
        <v>0.05</v>
      </c>
    </row>
    <row r="315" spans="2:20" ht="30" customHeight="1" outlineLevel="1" thickBot="1" x14ac:dyDescent="0.3">
      <c r="B315" s="116" t="s">
        <v>84</v>
      </c>
      <c r="C315" s="117"/>
      <c r="D315" s="117"/>
      <c r="E315" s="117"/>
      <c r="F315" s="117"/>
      <c r="G315" s="117"/>
      <c r="H315" s="117"/>
      <c r="I315" s="117"/>
      <c r="J315" s="117"/>
      <c r="K315" s="118"/>
      <c r="S315" s="97">
        <f>IF(B314="",0,VLOOKUP(B314,S310:T314,2,FALSE))</f>
        <v>0.05</v>
      </c>
      <c r="T315" s="97">
        <f>IF(B318="",0,VLOOKUP(B318,S310:T314,2,FALSE))</f>
        <v>0.05</v>
      </c>
    </row>
    <row r="316" spans="2:20" ht="65.099999999999994" customHeight="1" outlineLevel="1" thickBot="1" x14ac:dyDescent="0.3">
      <c r="B316" s="122" t="s">
        <v>173</v>
      </c>
      <c r="C316" s="123"/>
      <c r="D316" s="123"/>
      <c r="E316" s="123"/>
      <c r="F316" s="123"/>
      <c r="G316" s="123"/>
      <c r="H316" s="123"/>
      <c r="I316" s="123"/>
      <c r="J316" s="123"/>
      <c r="K316" s="124"/>
    </row>
    <row r="317" spans="2:20" ht="15.75" outlineLevel="1" thickBot="1" x14ac:dyDescent="0.3">
      <c r="B317" s="94" t="s">
        <v>218</v>
      </c>
      <c r="C317" s="95"/>
      <c r="D317" s="95"/>
      <c r="E317" s="95"/>
      <c r="F317" s="95"/>
      <c r="G317" s="95"/>
      <c r="H317" s="95"/>
      <c r="I317" s="95"/>
      <c r="J317" s="95"/>
      <c r="K317" s="96"/>
    </row>
    <row r="318" spans="2:20" ht="15.75" outlineLevel="1" thickBot="1" x14ac:dyDescent="0.3">
      <c r="B318" s="119" t="s">
        <v>177</v>
      </c>
      <c r="C318" s="120"/>
      <c r="D318" s="120"/>
      <c r="E318" s="120"/>
      <c r="F318" s="120"/>
      <c r="G318" s="120"/>
      <c r="H318" s="120"/>
      <c r="I318" s="120"/>
      <c r="J318" s="120"/>
      <c r="K318" s="121"/>
    </row>
    <row r="319" spans="2:20" ht="15.75" customHeight="1" outlineLevel="1" thickBot="1" x14ac:dyDescent="0.3">
      <c r="B319" s="116" t="s">
        <v>85</v>
      </c>
      <c r="C319" s="117"/>
      <c r="D319" s="117"/>
      <c r="E319" s="117"/>
      <c r="F319" s="117"/>
      <c r="G319" s="117"/>
      <c r="H319" s="117"/>
      <c r="I319" s="117"/>
      <c r="J319" s="117"/>
      <c r="K319" s="118"/>
    </row>
    <row r="320" spans="2:20" ht="65.099999999999994" customHeight="1" outlineLevel="1" thickBot="1" x14ac:dyDescent="0.3">
      <c r="B320" s="150" t="s">
        <v>46</v>
      </c>
      <c r="C320" s="151"/>
      <c r="D320" s="151"/>
      <c r="E320" s="151"/>
      <c r="F320" s="151"/>
      <c r="G320" s="151"/>
      <c r="H320" s="151"/>
      <c r="I320" s="151"/>
      <c r="J320" s="151"/>
      <c r="K320" s="152"/>
    </row>
    <row r="321" spans="2:11" ht="15" customHeight="1" outlineLevel="1" thickBot="1" x14ac:dyDescent="0.3">
      <c r="B321" s="88" t="s">
        <v>220</v>
      </c>
      <c r="C321" s="88"/>
      <c r="D321" s="89"/>
      <c r="E321" s="89"/>
      <c r="F321" s="89"/>
      <c r="G321" s="89"/>
      <c r="H321" s="89"/>
      <c r="I321" s="89"/>
      <c r="J321" s="89"/>
      <c r="K321" s="90"/>
    </row>
    <row r="322" spans="2:11" ht="15.75" outlineLevel="1" thickBot="1" x14ac:dyDescent="0.3">
      <c r="B322" s="145" t="s">
        <v>19</v>
      </c>
      <c r="C322" s="146"/>
      <c r="D322" s="145" t="s">
        <v>2</v>
      </c>
      <c r="E322" s="146"/>
      <c r="F322" s="145" t="s">
        <v>3</v>
      </c>
      <c r="G322" s="146"/>
      <c r="H322" s="145" t="s">
        <v>4</v>
      </c>
      <c r="I322" s="146"/>
      <c r="J322" s="145" t="s">
        <v>5</v>
      </c>
      <c r="K322" s="146"/>
    </row>
    <row r="323" spans="2:11" ht="65.099999999999994" customHeight="1" outlineLevel="1" thickBot="1" x14ac:dyDescent="0.3">
      <c r="B323" s="153" t="s">
        <v>51</v>
      </c>
      <c r="C323" s="154"/>
      <c r="D323" s="153" t="s">
        <v>51</v>
      </c>
      <c r="E323" s="154"/>
      <c r="F323" s="153" t="s">
        <v>51</v>
      </c>
      <c r="G323" s="154"/>
      <c r="H323" s="153" t="s">
        <v>51</v>
      </c>
      <c r="I323" s="154"/>
      <c r="J323" s="153" t="s">
        <v>51</v>
      </c>
      <c r="K323" s="154"/>
    </row>
    <row r="324" spans="2:11" ht="15.75" outlineLevel="1" thickBot="1" x14ac:dyDescent="0.3">
      <c r="B324" s="145" t="s">
        <v>6</v>
      </c>
      <c r="C324" s="146"/>
      <c r="D324" s="145" t="s">
        <v>7</v>
      </c>
      <c r="E324" s="146"/>
      <c r="F324" s="145" t="s">
        <v>8</v>
      </c>
      <c r="G324" s="146"/>
      <c r="H324" s="145" t="s">
        <v>9</v>
      </c>
      <c r="I324" s="146"/>
      <c r="J324" s="145" t="s">
        <v>10</v>
      </c>
      <c r="K324" s="146"/>
    </row>
    <row r="325" spans="2:11" ht="65.099999999999994" customHeight="1" outlineLevel="1" thickBot="1" x14ac:dyDescent="0.3">
      <c r="B325" s="153" t="s">
        <v>51</v>
      </c>
      <c r="C325" s="154"/>
      <c r="D325" s="153" t="s">
        <v>51</v>
      </c>
      <c r="E325" s="154"/>
      <c r="F325" s="153" t="s">
        <v>51</v>
      </c>
      <c r="G325" s="154"/>
      <c r="H325" s="153" t="s">
        <v>51</v>
      </c>
      <c r="I325" s="154"/>
      <c r="J325" s="153" t="s">
        <v>51</v>
      </c>
      <c r="K325" s="154"/>
    </row>
    <row r="326" spans="2:11" ht="15.75" outlineLevel="1" thickBot="1" x14ac:dyDescent="0.3">
      <c r="B326" s="145" t="s">
        <v>26</v>
      </c>
      <c r="C326" s="146"/>
      <c r="D326" s="145" t="s">
        <v>27</v>
      </c>
      <c r="E326" s="146"/>
      <c r="F326" s="145" t="s">
        <v>28</v>
      </c>
      <c r="G326" s="146"/>
      <c r="H326" s="145" t="s">
        <v>29</v>
      </c>
      <c r="I326" s="146"/>
      <c r="J326" s="145" t="s">
        <v>30</v>
      </c>
      <c r="K326" s="146"/>
    </row>
    <row r="327" spans="2:11" ht="65.099999999999994" customHeight="1" outlineLevel="1" thickBot="1" x14ac:dyDescent="0.3">
      <c r="B327" s="153" t="s">
        <v>51</v>
      </c>
      <c r="C327" s="154"/>
      <c r="D327" s="153" t="s">
        <v>51</v>
      </c>
      <c r="E327" s="154"/>
      <c r="F327" s="153" t="s">
        <v>51</v>
      </c>
      <c r="G327" s="154"/>
      <c r="H327" s="153" t="s">
        <v>51</v>
      </c>
      <c r="I327" s="154"/>
      <c r="J327" s="153" t="s">
        <v>51</v>
      </c>
      <c r="K327" s="154"/>
    </row>
    <row r="328" spans="2:11" ht="15.75" outlineLevel="1" thickBot="1" x14ac:dyDescent="0.3">
      <c r="B328" s="88" t="s">
        <v>211</v>
      </c>
      <c r="C328" s="88"/>
      <c r="D328" s="89"/>
      <c r="E328" s="89"/>
      <c r="F328" s="89"/>
      <c r="G328" s="89"/>
      <c r="H328" s="89"/>
      <c r="I328" s="89"/>
      <c r="J328" s="89"/>
      <c r="K328" s="90"/>
    </row>
    <row r="329" spans="2:11" ht="15.75" outlineLevel="1" thickBot="1" x14ac:dyDescent="0.3">
      <c r="B329" s="145" t="s">
        <v>19</v>
      </c>
      <c r="C329" s="146"/>
      <c r="D329" s="145" t="s">
        <v>2</v>
      </c>
      <c r="E329" s="146"/>
      <c r="F329" s="145" t="s">
        <v>3</v>
      </c>
      <c r="G329" s="146"/>
      <c r="H329" s="145" t="s">
        <v>4</v>
      </c>
      <c r="I329" s="146"/>
      <c r="J329" s="145" t="s">
        <v>5</v>
      </c>
      <c r="K329" s="146"/>
    </row>
    <row r="330" spans="2:11" ht="15.75" outlineLevel="1" thickBot="1" x14ac:dyDescent="0.3">
      <c r="B330" s="143">
        <v>0</v>
      </c>
      <c r="C330" s="144"/>
      <c r="D330" s="143">
        <v>0</v>
      </c>
      <c r="E330" s="144"/>
      <c r="F330" s="143">
        <v>0</v>
      </c>
      <c r="G330" s="144"/>
      <c r="H330" s="143">
        <v>0</v>
      </c>
      <c r="I330" s="144"/>
      <c r="J330" s="143">
        <v>0</v>
      </c>
      <c r="K330" s="144"/>
    </row>
    <row r="331" spans="2:11" ht="15.75" outlineLevel="1" thickBot="1" x14ac:dyDescent="0.3">
      <c r="B331" s="145" t="s">
        <v>6</v>
      </c>
      <c r="C331" s="146"/>
      <c r="D331" s="145" t="s">
        <v>7</v>
      </c>
      <c r="E331" s="146"/>
      <c r="F331" s="145" t="s">
        <v>8</v>
      </c>
      <c r="G331" s="146"/>
      <c r="H331" s="145" t="s">
        <v>9</v>
      </c>
      <c r="I331" s="146"/>
      <c r="J331" s="145" t="s">
        <v>10</v>
      </c>
      <c r="K331" s="146"/>
    </row>
    <row r="332" spans="2:11" ht="15.75" outlineLevel="1" thickBot="1" x14ac:dyDescent="0.3">
      <c r="B332" s="143">
        <v>0</v>
      </c>
      <c r="C332" s="144"/>
      <c r="D332" s="143">
        <v>0</v>
      </c>
      <c r="E332" s="144"/>
      <c r="F332" s="143">
        <v>0</v>
      </c>
      <c r="G332" s="144"/>
      <c r="H332" s="143">
        <v>0</v>
      </c>
      <c r="I332" s="144"/>
      <c r="J332" s="143">
        <v>0</v>
      </c>
      <c r="K332" s="144"/>
    </row>
    <row r="333" spans="2:11" ht="15.75" outlineLevel="1" thickBot="1" x14ac:dyDescent="0.3">
      <c r="B333" s="145" t="s">
        <v>26</v>
      </c>
      <c r="C333" s="146"/>
      <c r="D333" s="145" t="s">
        <v>27</v>
      </c>
      <c r="E333" s="146"/>
      <c r="F333" s="145" t="s">
        <v>28</v>
      </c>
      <c r="G333" s="146"/>
      <c r="H333" s="145" t="s">
        <v>29</v>
      </c>
      <c r="I333" s="146"/>
      <c r="J333" s="145" t="s">
        <v>30</v>
      </c>
      <c r="K333" s="146"/>
    </row>
    <row r="334" spans="2:11" ht="15.75" outlineLevel="1" thickBot="1" x14ac:dyDescent="0.3">
      <c r="B334" s="143">
        <v>0</v>
      </c>
      <c r="C334" s="144"/>
      <c r="D334" s="143">
        <v>0</v>
      </c>
      <c r="E334" s="144"/>
      <c r="F334" s="143">
        <v>0</v>
      </c>
      <c r="G334" s="144"/>
      <c r="H334" s="143">
        <v>0</v>
      </c>
      <c r="I334" s="144"/>
      <c r="J334" s="143">
        <v>0</v>
      </c>
      <c r="K334" s="144"/>
    </row>
    <row r="335" spans="2:11" ht="15.75" outlineLevel="1" thickBot="1" x14ac:dyDescent="0.3">
      <c r="B335" s="148" t="s">
        <v>32</v>
      </c>
      <c r="C335" s="149"/>
      <c r="D335" s="148" t="s">
        <v>33</v>
      </c>
      <c r="E335" s="149"/>
      <c r="F335" s="148" t="s">
        <v>34</v>
      </c>
      <c r="G335" s="149"/>
    </row>
    <row r="336" spans="2:11" ht="15.75" outlineLevel="1" thickBot="1" x14ac:dyDescent="0.3">
      <c r="B336" s="155">
        <f>SUM(B330:K330,B332:K332,B334:K334)</f>
        <v>0</v>
      </c>
      <c r="C336" s="156"/>
      <c r="D336" s="157">
        <f>NPV(0.05,B330:K330,B332:K332,B334:K334)</f>
        <v>0</v>
      </c>
      <c r="E336" s="158"/>
      <c r="F336" s="155">
        <f>D336*S315*T315</f>
        <v>0</v>
      </c>
      <c r="G336" s="156"/>
    </row>
    <row r="337" spans="2:20" ht="15.75" outlineLevel="1" thickBot="1" x14ac:dyDescent="0.3">
      <c r="B337" s="98"/>
      <c r="C337" s="98"/>
      <c r="D337" s="100"/>
      <c r="E337" s="100"/>
      <c r="F337" s="98"/>
      <c r="G337" s="98"/>
      <c r="H337" s="102"/>
      <c r="I337" s="102"/>
      <c r="J337" s="102"/>
      <c r="K337" s="102"/>
    </row>
    <row r="338" spans="2:20" ht="15.75" outlineLevel="1" thickBot="1" x14ac:dyDescent="0.3">
      <c r="B338" s="82" t="s">
        <v>168</v>
      </c>
      <c r="C338" s="83"/>
      <c r="D338" s="83"/>
      <c r="E338" s="83"/>
      <c r="F338" s="83"/>
      <c r="G338" s="83"/>
      <c r="H338" s="83"/>
      <c r="I338" s="83"/>
      <c r="J338" s="83"/>
      <c r="K338" s="84"/>
    </row>
    <row r="339" spans="2:20" s="102" customFormat="1" ht="15.75" outlineLevel="1" thickBot="1" x14ac:dyDescent="0.3">
      <c r="B339" s="101" t="s">
        <v>209</v>
      </c>
      <c r="C339" s="92"/>
      <c r="D339" s="92"/>
      <c r="E339" s="92"/>
      <c r="F339" s="92"/>
      <c r="G339" s="92"/>
      <c r="H339" s="92"/>
      <c r="I339" s="92"/>
      <c r="J339" s="92"/>
      <c r="K339" s="93"/>
    </row>
    <row r="340" spans="2:20" ht="15.75" outlineLevel="1" thickBot="1" x14ac:dyDescent="0.3">
      <c r="B340" s="150" t="s">
        <v>46</v>
      </c>
      <c r="C340" s="151"/>
      <c r="D340" s="151"/>
      <c r="E340" s="151"/>
      <c r="F340" s="151"/>
      <c r="G340" s="151"/>
      <c r="H340" s="151"/>
      <c r="I340" s="151"/>
      <c r="J340" s="151"/>
      <c r="K340" s="152"/>
      <c r="S340" s="81" t="s">
        <v>52</v>
      </c>
      <c r="T340" s="81" t="s">
        <v>53</v>
      </c>
    </row>
    <row r="341" spans="2:20" ht="30" customHeight="1" outlineLevel="1" thickBot="1" x14ac:dyDescent="0.3">
      <c r="B341" s="159" t="s">
        <v>219</v>
      </c>
      <c r="C341" s="160"/>
      <c r="D341" s="160"/>
      <c r="E341" s="160"/>
      <c r="F341" s="160"/>
      <c r="G341" s="160"/>
      <c r="H341" s="160"/>
      <c r="I341" s="160"/>
      <c r="J341" s="160"/>
      <c r="K341" s="161"/>
      <c r="S341" s="81" t="s">
        <v>54</v>
      </c>
      <c r="T341" s="81">
        <v>0.95</v>
      </c>
    </row>
    <row r="342" spans="2:20" ht="65.099999999999994" customHeight="1" outlineLevel="1" thickBot="1" x14ac:dyDescent="0.3">
      <c r="B342" s="150" t="s">
        <v>46</v>
      </c>
      <c r="C342" s="151"/>
      <c r="D342" s="151"/>
      <c r="E342" s="151"/>
      <c r="F342" s="151"/>
      <c r="G342" s="151"/>
      <c r="H342" s="151"/>
      <c r="I342" s="151"/>
      <c r="J342" s="151"/>
      <c r="K342" s="152"/>
      <c r="S342" s="81" t="s">
        <v>55</v>
      </c>
      <c r="T342" s="81">
        <v>0.75</v>
      </c>
    </row>
    <row r="343" spans="2:20" ht="15.75" outlineLevel="1" thickBot="1" x14ac:dyDescent="0.3">
      <c r="B343" s="94" t="s">
        <v>217</v>
      </c>
      <c r="C343" s="95"/>
      <c r="D343" s="95"/>
      <c r="E343" s="95"/>
      <c r="F343" s="95"/>
      <c r="G343" s="95"/>
      <c r="H343" s="95"/>
      <c r="I343" s="95"/>
      <c r="J343" s="95"/>
      <c r="K343" s="96"/>
      <c r="S343" s="81" t="s">
        <v>56</v>
      </c>
      <c r="T343" s="81">
        <v>0.5</v>
      </c>
    </row>
    <row r="344" spans="2:20" ht="15.75" outlineLevel="1" thickBot="1" x14ac:dyDescent="0.3">
      <c r="B344" s="119" t="s">
        <v>177</v>
      </c>
      <c r="C344" s="120"/>
      <c r="D344" s="120"/>
      <c r="E344" s="120"/>
      <c r="F344" s="120"/>
      <c r="G344" s="120"/>
      <c r="H344" s="120"/>
      <c r="I344" s="120"/>
      <c r="J344" s="120"/>
      <c r="K344" s="121"/>
      <c r="S344" s="81" t="s">
        <v>57</v>
      </c>
      <c r="T344" s="81">
        <v>0.25</v>
      </c>
    </row>
    <row r="345" spans="2:20" ht="30" customHeight="1" outlineLevel="1" thickBot="1" x14ac:dyDescent="0.3">
      <c r="B345" s="116" t="s">
        <v>84</v>
      </c>
      <c r="C345" s="117"/>
      <c r="D345" s="117"/>
      <c r="E345" s="117"/>
      <c r="F345" s="117"/>
      <c r="G345" s="117"/>
      <c r="H345" s="117"/>
      <c r="I345" s="117"/>
      <c r="J345" s="117"/>
      <c r="K345" s="118"/>
      <c r="S345" s="81" t="s">
        <v>58</v>
      </c>
      <c r="T345" s="81">
        <v>0.05</v>
      </c>
    </row>
    <row r="346" spans="2:20" ht="65.099999999999994" customHeight="1" outlineLevel="1" thickBot="1" x14ac:dyDescent="0.3">
      <c r="B346" s="122" t="s">
        <v>173</v>
      </c>
      <c r="C346" s="123"/>
      <c r="D346" s="123"/>
      <c r="E346" s="123"/>
      <c r="F346" s="123"/>
      <c r="G346" s="123"/>
      <c r="H346" s="123"/>
      <c r="I346" s="123"/>
      <c r="J346" s="123"/>
      <c r="K346" s="124"/>
      <c r="S346" s="97">
        <f>IF(B344="",0,VLOOKUP(B344,S341:T345,2,FALSE))</f>
        <v>0.05</v>
      </c>
      <c r="T346" s="97">
        <f>IF(B348="",0,VLOOKUP(B348,S341:T345,2,FALSE))</f>
        <v>0.05</v>
      </c>
    </row>
    <row r="347" spans="2:20" ht="15" customHeight="1" outlineLevel="1" thickBot="1" x14ac:dyDescent="0.3">
      <c r="B347" s="94" t="s">
        <v>218</v>
      </c>
      <c r="C347" s="95"/>
      <c r="D347" s="95"/>
      <c r="E347" s="95"/>
      <c r="F347" s="95"/>
      <c r="G347" s="95"/>
      <c r="H347" s="95"/>
      <c r="I347" s="95"/>
      <c r="J347" s="95"/>
      <c r="K347" s="96"/>
    </row>
    <row r="348" spans="2:20" ht="15.75" outlineLevel="1" thickBot="1" x14ac:dyDescent="0.3">
      <c r="B348" s="119" t="s">
        <v>177</v>
      </c>
      <c r="C348" s="120"/>
      <c r="D348" s="120"/>
      <c r="E348" s="120"/>
      <c r="F348" s="120"/>
      <c r="G348" s="120"/>
      <c r="H348" s="120"/>
      <c r="I348" s="120"/>
      <c r="J348" s="120"/>
      <c r="K348" s="121"/>
    </row>
    <row r="349" spans="2:20" ht="15.75" customHeight="1" outlineLevel="1" thickBot="1" x14ac:dyDescent="0.3">
      <c r="B349" s="116" t="s">
        <v>85</v>
      </c>
      <c r="C349" s="117"/>
      <c r="D349" s="117"/>
      <c r="E349" s="117"/>
      <c r="F349" s="117"/>
      <c r="G349" s="117"/>
      <c r="H349" s="117"/>
      <c r="I349" s="117"/>
      <c r="J349" s="117"/>
      <c r="K349" s="118"/>
    </row>
    <row r="350" spans="2:20" ht="65.099999999999994" customHeight="1" outlineLevel="1" thickBot="1" x14ac:dyDescent="0.3">
      <c r="B350" s="150" t="s">
        <v>46</v>
      </c>
      <c r="C350" s="151"/>
      <c r="D350" s="151"/>
      <c r="E350" s="151"/>
      <c r="F350" s="151"/>
      <c r="G350" s="151"/>
      <c r="H350" s="151"/>
      <c r="I350" s="151"/>
      <c r="J350" s="151"/>
      <c r="K350" s="152"/>
    </row>
    <row r="351" spans="2:20" ht="15" customHeight="1" outlineLevel="1" thickBot="1" x14ac:dyDescent="0.3">
      <c r="B351" s="88" t="s">
        <v>220</v>
      </c>
      <c r="C351" s="88"/>
      <c r="D351" s="89"/>
      <c r="E351" s="89"/>
      <c r="F351" s="89"/>
      <c r="G351" s="89"/>
      <c r="H351" s="89"/>
      <c r="I351" s="89"/>
      <c r="J351" s="89"/>
      <c r="K351" s="90"/>
    </row>
    <row r="352" spans="2:20" ht="15.75" outlineLevel="1" thickBot="1" x14ac:dyDescent="0.3">
      <c r="B352" s="145" t="s">
        <v>19</v>
      </c>
      <c r="C352" s="146"/>
      <c r="D352" s="145" t="s">
        <v>2</v>
      </c>
      <c r="E352" s="146"/>
      <c r="F352" s="145" t="s">
        <v>3</v>
      </c>
      <c r="G352" s="146"/>
      <c r="H352" s="145" t="s">
        <v>4</v>
      </c>
      <c r="I352" s="146"/>
      <c r="J352" s="145" t="s">
        <v>5</v>
      </c>
      <c r="K352" s="146"/>
    </row>
    <row r="353" spans="2:11" ht="65.099999999999994" customHeight="1" outlineLevel="1" thickBot="1" x14ac:dyDescent="0.3">
      <c r="B353" s="153" t="s">
        <v>51</v>
      </c>
      <c r="C353" s="154"/>
      <c r="D353" s="153" t="s">
        <v>51</v>
      </c>
      <c r="E353" s="154"/>
      <c r="F353" s="153" t="s">
        <v>51</v>
      </c>
      <c r="G353" s="154"/>
      <c r="H353" s="153" t="s">
        <v>51</v>
      </c>
      <c r="I353" s="154"/>
      <c r="J353" s="153" t="s">
        <v>51</v>
      </c>
      <c r="K353" s="154"/>
    </row>
    <row r="354" spans="2:11" ht="15.75" outlineLevel="1" thickBot="1" x14ac:dyDescent="0.3">
      <c r="B354" s="145" t="s">
        <v>6</v>
      </c>
      <c r="C354" s="146"/>
      <c r="D354" s="145" t="s">
        <v>7</v>
      </c>
      <c r="E354" s="146"/>
      <c r="F354" s="145" t="s">
        <v>8</v>
      </c>
      <c r="G354" s="146"/>
      <c r="H354" s="145" t="s">
        <v>9</v>
      </c>
      <c r="I354" s="146"/>
      <c r="J354" s="145" t="s">
        <v>10</v>
      </c>
      <c r="K354" s="146"/>
    </row>
    <row r="355" spans="2:11" ht="65.099999999999994" customHeight="1" outlineLevel="1" thickBot="1" x14ac:dyDescent="0.3">
      <c r="B355" s="153" t="s">
        <v>51</v>
      </c>
      <c r="C355" s="154"/>
      <c r="D355" s="153" t="s">
        <v>51</v>
      </c>
      <c r="E355" s="154"/>
      <c r="F355" s="153" t="s">
        <v>51</v>
      </c>
      <c r="G355" s="154"/>
      <c r="H355" s="153" t="s">
        <v>51</v>
      </c>
      <c r="I355" s="154"/>
      <c r="J355" s="153" t="s">
        <v>51</v>
      </c>
      <c r="K355" s="154"/>
    </row>
    <row r="356" spans="2:11" ht="15.75" outlineLevel="1" thickBot="1" x14ac:dyDescent="0.3">
      <c r="B356" s="145" t="s">
        <v>26</v>
      </c>
      <c r="C356" s="146"/>
      <c r="D356" s="145" t="s">
        <v>27</v>
      </c>
      <c r="E356" s="146"/>
      <c r="F356" s="145" t="s">
        <v>28</v>
      </c>
      <c r="G356" s="146"/>
      <c r="H356" s="145" t="s">
        <v>29</v>
      </c>
      <c r="I356" s="146"/>
      <c r="J356" s="145" t="s">
        <v>30</v>
      </c>
      <c r="K356" s="146"/>
    </row>
    <row r="357" spans="2:11" ht="65.099999999999994" customHeight="1" outlineLevel="1" thickBot="1" x14ac:dyDescent="0.3">
      <c r="B357" s="153" t="s">
        <v>51</v>
      </c>
      <c r="C357" s="154"/>
      <c r="D357" s="153" t="s">
        <v>51</v>
      </c>
      <c r="E357" s="154"/>
      <c r="F357" s="153" t="s">
        <v>51</v>
      </c>
      <c r="G357" s="154"/>
      <c r="H357" s="153" t="s">
        <v>51</v>
      </c>
      <c r="I357" s="154"/>
      <c r="J357" s="153" t="s">
        <v>51</v>
      </c>
      <c r="K357" s="154"/>
    </row>
    <row r="358" spans="2:11" ht="15.75" outlineLevel="1" thickBot="1" x14ac:dyDescent="0.3">
      <c r="B358" s="88" t="s">
        <v>211</v>
      </c>
      <c r="C358" s="88"/>
      <c r="D358" s="89"/>
      <c r="E358" s="89"/>
      <c r="F358" s="89"/>
      <c r="G358" s="89"/>
      <c r="H358" s="89"/>
      <c r="I358" s="89"/>
      <c r="J358" s="89"/>
      <c r="K358" s="90"/>
    </row>
    <row r="359" spans="2:11" ht="15.75" outlineLevel="1" thickBot="1" x14ac:dyDescent="0.3">
      <c r="B359" s="145" t="s">
        <v>19</v>
      </c>
      <c r="C359" s="146"/>
      <c r="D359" s="145" t="s">
        <v>2</v>
      </c>
      <c r="E359" s="146"/>
      <c r="F359" s="145" t="s">
        <v>3</v>
      </c>
      <c r="G359" s="146"/>
      <c r="H359" s="145" t="s">
        <v>4</v>
      </c>
      <c r="I359" s="146"/>
      <c r="J359" s="145" t="s">
        <v>5</v>
      </c>
      <c r="K359" s="146"/>
    </row>
    <row r="360" spans="2:11" ht="15.75" outlineLevel="1" thickBot="1" x14ac:dyDescent="0.3">
      <c r="B360" s="143">
        <v>0</v>
      </c>
      <c r="C360" s="144"/>
      <c r="D360" s="143">
        <v>0</v>
      </c>
      <c r="E360" s="144"/>
      <c r="F360" s="143">
        <v>0</v>
      </c>
      <c r="G360" s="144"/>
      <c r="H360" s="143">
        <v>0</v>
      </c>
      <c r="I360" s="144"/>
      <c r="J360" s="143">
        <v>0</v>
      </c>
      <c r="K360" s="144"/>
    </row>
    <row r="361" spans="2:11" ht="15.75" outlineLevel="1" thickBot="1" x14ac:dyDescent="0.3">
      <c r="B361" s="145" t="s">
        <v>6</v>
      </c>
      <c r="C361" s="146"/>
      <c r="D361" s="145" t="s">
        <v>7</v>
      </c>
      <c r="E361" s="146"/>
      <c r="F361" s="145" t="s">
        <v>8</v>
      </c>
      <c r="G361" s="146"/>
      <c r="H361" s="145" t="s">
        <v>9</v>
      </c>
      <c r="I361" s="146"/>
      <c r="J361" s="145" t="s">
        <v>10</v>
      </c>
      <c r="K361" s="146"/>
    </row>
    <row r="362" spans="2:11" ht="15.75" outlineLevel="1" thickBot="1" x14ac:dyDescent="0.3">
      <c r="B362" s="143">
        <v>0</v>
      </c>
      <c r="C362" s="144"/>
      <c r="D362" s="143">
        <v>0</v>
      </c>
      <c r="E362" s="144"/>
      <c r="F362" s="143">
        <v>0</v>
      </c>
      <c r="G362" s="144"/>
      <c r="H362" s="143">
        <v>0</v>
      </c>
      <c r="I362" s="144"/>
      <c r="J362" s="143">
        <v>0</v>
      </c>
      <c r="K362" s="144"/>
    </row>
    <row r="363" spans="2:11" ht="15.75" outlineLevel="1" thickBot="1" x14ac:dyDescent="0.3">
      <c r="B363" s="145" t="s">
        <v>26</v>
      </c>
      <c r="C363" s="146"/>
      <c r="D363" s="145" t="s">
        <v>27</v>
      </c>
      <c r="E363" s="146"/>
      <c r="F363" s="145" t="s">
        <v>28</v>
      </c>
      <c r="G363" s="146"/>
      <c r="H363" s="145" t="s">
        <v>29</v>
      </c>
      <c r="I363" s="146"/>
      <c r="J363" s="145" t="s">
        <v>30</v>
      </c>
      <c r="K363" s="146"/>
    </row>
    <row r="364" spans="2:11" ht="15.75" outlineLevel="1" thickBot="1" x14ac:dyDescent="0.3">
      <c r="B364" s="143">
        <v>0</v>
      </c>
      <c r="C364" s="144"/>
      <c r="D364" s="143">
        <v>0</v>
      </c>
      <c r="E364" s="144"/>
      <c r="F364" s="143">
        <v>0</v>
      </c>
      <c r="G364" s="144"/>
      <c r="H364" s="143">
        <v>0</v>
      </c>
      <c r="I364" s="144"/>
      <c r="J364" s="143">
        <v>0</v>
      </c>
      <c r="K364" s="144"/>
    </row>
    <row r="365" spans="2:11" ht="15.75" outlineLevel="1" thickBot="1" x14ac:dyDescent="0.3">
      <c r="B365" s="148" t="s">
        <v>32</v>
      </c>
      <c r="C365" s="149"/>
      <c r="D365" s="148" t="s">
        <v>33</v>
      </c>
      <c r="E365" s="149"/>
      <c r="F365" s="148" t="s">
        <v>34</v>
      </c>
      <c r="G365" s="149"/>
    </row>
    <row r="366" spans="2:11" ht="15.75" outlineLevel="1" thickBot="1" x14ac:dyDescent="0.3">
      <c r="B366" s="155">
        <f>SUM(B360:K360,B362:K362,B364:K364)</f>
        <v>0</v>
      </c>
      <c r="C366" s="156"/>
      <c r="D366" s="157">
        <f>NPV(0.05,B360:K360,B362:K362,B364:K364)</f>
        <v>0</v>
      </c>
      <c r="E366" s="158"/>
      <c r="F366" s="155">
        <f>D366*S346*T346</f>
        <v>0</v>
      </c>
      <c r="G366" s="156"/>
    </row>
    <row r="367" spans="2:11" ht="15.75" outlineLevel="1" thickBot="1" x14ac:dyDescent="0.3">
      <c r="B367" s="98"/>
      <c r="C367" s="98"/>
      <c r="D367" s="100"/>
      <c r="E367" s="100"/>
      <c r="F367" s="98"/>
      <c r="G367" s="98"/>
      <c r="H367" s="102"/>
      <c r="I367" s="102"/>
      <c r="J367" s="102"/>
      <c r="K367" s="102"/>
    </row>
    <row r="368" spans="2:11" ht="15.75" outlineLevel="1" thickBot="1" x14ac:dyDescent="0.3">
      <c r="B368" s="82" t="s">
        <v>169</v>
      </c>
      <c r="C368" s="83"/>
      <c r="D368" s="83"/>
      <c r="E368" s="83"/>
      <c r="F368" s="83"/>
      <c r="G368" s="83"/>
      <c r="H368" s="83"/>
      <c r="I368" s="83"/>
      <c r="J368" s="83"/>
      <c r="K368" s="84"/>
    </row>
    <row r="369" spans="2:20" ht="15.75" outlineLevel="1" thickBot="1" x14ac:dyDescent="0.3">
      <c r="B369" s="101" t="s">
        <v>209</v>
      </c>
      <c r="C369" s="92"/>
      <c r="D369" s="92"/>
      <c r="E369" s="92"/>
      <c r="F369" s="92"/>
      <c r="G369" s="92"/>
      <c r="H369" s="92"/>
      <c r="I369" s="92"/>
      <c r="J369" s="92"/>
      <c r="K369" s="93"/>
    </row>
    <row r="370" spans="2:20" s="102" customFormat="1" ht="15.75" outlineLevel="1" thickBot="1" x14ac:dyDescent="0.3">
      <c r="B370" s="150" t="s">
        <v>46</v>
      </c>
      <c r="C370" s="151"/>
      <c r="D370" s="151"/>
      <c r="E370" s="151"/>
      <c r="F370" s="151"/>
      <c r="G370" s="151"/>
      <c r="H370" s="151"/>
      <c r="I370" s="151"/>
      <c r="J370" s="151"/>
      <c r="K370" s="152"/>
    </row>
    <row r="371" spans="2:20" ht="30" customHeight="1" outlineLevel="1" thickBot="1" x14ac:dyDescent="0.3">
      <c r="B371" s="159" t="s">
        <v>219</v>
      </c>
      <c r="C371" s="160"/>
      <c r="D371" s="160"/>
      <c r="E371" s="160"/>
      <c r="F371" s="160"/>
      <c r="G371" s="160"/>
      <c r="H371" s="160"/>
      <c r="I371" s="160"/>
      <c r="J371" s="160"/>
      <c r="K371" s="161"/>
      <c r="S371" s="81" t="s">
        <v>52</v>
      </c>
      <c r="T371" s="81" t="s">
        <v>53</v>
      </c>
    </row>
    <row r="372" spans="2:20" ht="65.099999999999994" customHeight="1" outlineLevel="1" thickBot="1" x14ac:dyDescent="0.3">
      <c r="B372" s="150" t="s">
        <v>46</v>
      </c>
      <c r="C372" s="151"/>
      <c r="D372" s="151"/>
      <c r="E372" s="151"/>
      <c r="F372" s="151"/>
      <c r="G372" s="151"/>
      <c r="H372" s="151"/>
      <c r="I372" s="151"/>
      <c r="J372" s="151"/>
      <c r="K372" s="152"/>
      <c r="S372" s="81" t="s">
        <v>54</v>
      </c>
      <c r="T372" s="81">
        <v>0.95</v>
      </c>
    </row>
    <row r="373" spans="2:20" ht="15.75" outlineLevel="1" thickBot="1" x14ac:dyDescent="0.3">
      <c r="B373" s="94" t="s">
        <v>217</v>
      </c>
      <c r="C373" s="95"/>
      <c r="D373" s="95"/>
      <c r="E373" s="95"/>
      <c r="F373" s="95"/>
      <c r="G373" s="95"/>
      <c r="H373" s="95"/>
      <c r="I373" s="95"/>
      <c r="J373" s="95"/>
      <c r="K373" s="96"/>
      <c r="S373" s="81" t="s">
        <v>55</v>
      </c>
      <c r="T373" s="81">
        <v>0.75</v>
      </c>
    </row>
    <row r="374" spans="2:20" ht="15.75" outlineLevel="1" thickBot="1" x14ac:dyDescent="0.3">
      <c r="B374" s="119" t="s">
        <v>177</v>
      </c>
      <c r="C374" s="120"/>
      <c r="D374" s="120"/>
      <c r="E374" s="120"/>
      <c r="F374" s="120"/>
      <c r="G374" s="120"/>
      <c r="H374" s="120"/>
      <c r="I374" s="120"/>
      <c r="J374" s="120"/>
      <c r="K374" s="121"/>
      <c r="S374" s="81" t="s">
        <v>56</v>
      </c>
      <c r="T374" s="81">
        <v>0.5</v>
      </c>
    </row>
    <row r="375" spans="2:20" ht="30" customHeight="1" outlineLevel="1" thickBot="1" x14ac:dyDescent="0.3">
      <c r="B375" s="116" t="s">
        <v>84</v>
      </c>
      <c r="C375" s="117"/>
      <c r="D375" s="117"/>
      <c r="E375" s="117"/>
      <c r="F375" s="117"/>
      <c r="G375" s="117"/>
      <c r="H375" s="117"/>
      <c r="I375" s="117"/>
      <c r="J375" s="117"/>
      <c r="K375" s="118"/>
      <c r="S375" s="81" t="s">
        <v>57</v>
      </c>
      <c r="T375" s="81">
        <v>0.25</v>
      </c>
    </row>
    <row r="376" spans="2:20" ht="65.099999999999994" customHeight="1" outlineLevel="1" thickBot="1" x14ac:dyDescent="0.3">
      <c r="B376" s="122" t="s">
        <v>173</v>
      </c>
      <c r="C376" s="123"/>
      <c r="D376" s="123"/>
      <c r="E376" s="123"/>
      <c r="F376" s="123"/>
      <c r="G376" s="123"/>
      <c r="H376" s="123"/>
      <c r="I376" s="123"/>
      <c r="J376" s="123"/>
      <c r="K376" s="124"/>
      <c r="S376" s="81" t="s">
        <v>58</v>
      </c>
      <c r="T376" s="81">
        <v>0.05</v>
      </c>
    </row>
    <row r="377" spans="2:20" ht="15.75" outlineLevel="1" thickBot="1" x14ac:dyDescent="0.3">
      <c r="B377" s="94" t="s">
        <v>218</v>
      </c>
      <c r="C377" s="95"/>
      <c r="D377" s="95"/>
      <c r="E377" s="95"/>
      <c r="F377" s="95"/>
      <c r="G377" s="95"/>
      <c r="H377" s="95"/>
      <c r="I377" s="95"/>
      <c r="J377" s="95"/>
      <c r="K377" s="96"/>
      <c r="S377" s="97">
        <f>IF(B374="",0,VLOOKUP(B374,S372:T376,2,FALSE))</f>
        <v>0.05</v>
      </c>
      <c r="T377" s="97">
        <f>IF(B378="",0,VLOOKUP(B378,S372:T376,2,FALSE))</f>
        <v>0.05</v>
      </c>
    </row>
    <row r="378" spans="2:20" ht="15" customHeight="1" outlineLevel="1" thickBot="1" x14ac:dyDescent="0.3">
      <c r="B378" s="119" t="s">
        <v>177</v>
      </c>
      <c r="C378" s="120"/>
      <c r="D378" s="120"/>
      <c r="E378" s="120"/>
      <c r="F378" s="120"/>
      <c r="G378" s="120"/>
      <c r="H378" s="120"/>
      <c r="I378" s="120"/>
      <c r="J378" s="120"/>
      <c r="K378" s="121"/>
    </row>
    <row r="379" spans="2:20" ht="15.75" customHeight="1" outlineLevel="1" thickBot="1" x14ac:dyDescent="0.3">
      <c r="B379" s="116" t="s">
        <v>85</v>
      </c>
      <c r="C379" s="117"/>
      <c r="D379" s="117"/>
      <c r="E379" s="117"/>
      <c r="F379" s="117"/>
      <c r="G379" s="117"/>
      <c r="H379" s="117"/>
      <c r="I379" s="117"/>
      <c r="J379" s="117"/>
      <c r="K379" s="118"/>
    </row>
    <row r="380" spans="2:20" ht="65.099999999999994" customHeight="1" outlineLevel="1" thickBot="1" x14ac:dyDescent="0.3">
      <c r="B380" s="150" t="s">
        <v>46</v>
      </c>
      <c r="C380" s="151"/>
      <c r="D380" s="151"/>
      <c r="E380" s="151"/>
      <c r="F380" s="151"/>
      <c r="G380" s="151"/>
      <c r="H380" s="151"/>
      <c r="I380" s="151"/>
      <c r="J380" s="151"/>
      <c r="K380" s="152"/>
    </row>
    <row r="381" spans="2:20" ht="15.75" outlineLevel="1" thickBot="1" x14ac:dyDescent="0.3">
      <c r="B381" s="88" t="s">
        <v>220</v>
      </c>
      <c r="C381" s="88"/>
      <c r="D381" s="89"/>
      <c r="E381" s="89"/>
      <c r="F381" s="89"/>
      <c r="G381" s="89"/>
      <c r="H381" s="89"/>
      <c r="I381" s="89"/>
      <c r="J381" s="89"/>
      <c r="K381" s="90"/>
    </row>
    <row r="382" spans="2:20" ht="15" customHeight="1" outlineLevel="1" thickBot="1" x14ac:dyDescent="0.3">
      <c r="B382" s="145" t="s">
        <v>19</v>
      </c>
      <c r="C382" s="146"/>
      <c r="D382" s="145" t="s">
        <v>2</v>
      </c>
      <c r="E382" s="146"/>
      <c r="F382" s="145" t="s">
        <v>3</v>
      </c>
      <c r="G382" s="146"/>
      <c r="H382" s="145" t="s">
        <v>4</v>
      </c>
      <c r="I382" s="146"/>
      <c r="J382" s="145" t="s">
        <v>5</v>
      </c>
      <c r="K382" s="146"/>
    </row>
    <row r="383" spans="2:20" ht="65.099999999999994" customHeight="1" outlineLevel="1" thickBot="1" x14ac:dyDescent="0.3">
      <c r="B383" s="153" t="s">
        <v>51</v>
      </c>
      <c r="C383" s="154"/>
      <c r="D383" s="153" t="s">
        <v>51</v>
      </c>
      <c r="E383" s="154"/>
      <c r="F383" s="153" t="s">
        <v>51</v>
      </c>
      <c r="G383" s="154"/>
      <c r="H383" s="153" t="s">
        <v>51</v>
      </c>
      <c r="I383" s="154"/>
      <c r="J383" s="153" t="s">
        <v>51</v>
      </c>
      <c r="K383" s="154"/>
    </row>
    <row r="384" spans="2:20" ht="15.75" outlineLevel="1" thickBot="1" x14ac:dyDescent="0.3">
      <c r="B384" s="145" t="s">
        <v>6</v>
      </c>
      <c r="C384" s="146"/>
      <c r="D384" s="145" t="s">
        <v>7</v>
      </c>
      <c r="E384" s="146"/>
      <c r="F384" s="145" t="s">
        <v>8</v>
      </c>
      <c r="G384" s="146"/>
      <c r="H384" s="145" t="s">
        <v>9</v>
      </c>
      <c r="I384" s="146"/>
      <c r="J384" s="145" t="s">
        <v>10</v>
      </c>
      <c r="K384" s="146"/>
    </row>
    <row r="385" spans="2:11" ht="65.099999999999994" customHeight="1" outlineLevel="1" thickBot="1" x14ac:dyDescent="0.3">
      <c r="B385" s="153" t="s">
        <v>51</v>
      </c>
      <c r="C385" s="154"/>
      <c r="D385" s="153" t="s">
        <v>51</v>
      </c>
      <c r="E385" s="154"/>
      <c r="F385" s="153" t="s">
        <v>51</v>
      </c>
      <c r="G385" s="154"/>
      <c r="H385" s="153" t="s">
        <v>51</v>
      </c>
      <c r="I385" s="154"/>
      <c r="J385" s="153" t="s">
        <v>51</v>
      </c>
      <c r="K385" s="154"/>
    </row>
    <row r="386" spans="2:11" ht="15.75" outlineLevel="1" thickBot="1" x14ac:dyDescent="0.3">
      <c r="B386" s="145" t="s">
        <v>26</v>
      </c>
      <c r="C386" s="146"/>
      <c r="D386" s="145" t="s">
        <v>27</v>
      </c>
      <c r="E386" s="146"/>
      <c r="F386" s="145" t="s">
        <v>28</v>
      </c>
      <c r="G386" s="146"/>
      <c r="H386" s="145" t="s">
        <v>29</v>
      </c>
      <c r="I386" s="146"/>
      <c r="J386" s="145" t="s">
        <v>30</v>
      </c>
      <c r="K386" s="146"/>
    </row>
    <row r="387" spans="2:11" ht="65.099999999999994" customHeight="1" outlineLevel="1" thickBot="1" x14ac:dyDescent="0.3">
      <c r="B387" s="153" t="s">
        <v>51</v>
      </c>
      <c r="C387" s="154"/>
      <c r="D387" s="153" t="s">
        <v>51</v>
      </c>
      <c r="E387" s="154"/>
      <c r="F387" s="153" t="s">
        <v>51</v>
      </c>
      <c r="G387" s="154"/>
      <c r="H387" s="153" t="s">
        <v>51</v>
      </c>
      <c r="I387" s="154"/>
      <c r="J387" s="153" t="s">
        <v>51</v>
      </c>
      <c r="K387" s="154"/>
    </row>
    <row r="388" spans="2:11" ht="15.75" outlineLevel="1" thickBot="1" x14ac:dyDescent="0.3">
      <c r="B388" s="88" t="s">
        <v>211</v>
      </c>
      <c r="C388" s="88"/>
      <c r="D388" s="89"/>
      <c r="E388" s="89"/>
      <c r="F388" s="89"/>
      <c r="G388" s="89"/>
      <c r="H388" s="89"/>
      <c r="I388" s="89"/>
      <c r="J388" s="89"/>
      <c r="K388" s="90"/>
    </row>
    <row r="389" spans="2:11" ht="15.75" outlineLevel="1" thickBot="1" x14ac:dyDescent="0.3">
      <c r="B389" s="145" t="s">
        <v>19</v>
      </c>
      <c r="C389" s="146"/>
      <c r="D389" s="145" t="s">
        <v>2</v>
      </c>
      <c r="E389" s="146"/>
      <c r="F389" s="145" t="s">
        <v>3</v>
      </c>
      <c r="G389" s="146"/>
      <c r="H389" s="145" t="s">
        <v>4</v>
      </c>
      <c r="I389" s="146"/>
      <c r="J389" s="145" t="s">
        <v>5</v>
      </c>
      <c r="K389" s="146"/>
    </row>
    <row r="390" spans="2:11" ht="15.75" outlineLevel="1" thickBot="1" x14ac:dyDescent="0.3">
      <c r="B390" s="143">
        <v>0</v>
      </c>
      <c r="C390" s="144"/>
      <c r="D390" s="143">
        <v>0</v>
      </c>
      <c r="E390" s="144"/>
      <c r="F390" s="143">
        <v>0</v>
      </c>
      <c r="G390" s="144"/>
      <c r="H390" s="143">
        <v>0</v>
      </c>
      <c r="I390" s="144"/>
      <c r="J390" s="143">
        <v>0</v>
      </c>
      <c r="K390" s="144"/>
    </row>
    <row r="391" spans="2:11" ht="15.75" outlineLevel="1" thickBot="1" x14ac:dyDescent="0.3">
      <c r="B391" s="145" t="s">
        <v>6</v>
      </c>
      <c r="C391" s="146"/>
      <c r="D391" s="145" t="s">
        <v>7</v>
      </c>
      <c r="E391" s="146"/>
      <c r="F391" s="145" t="s">
        <v>8</v>
      </c>
      <c r="G391" s="146"/>
      <c r="H391" s="145" t="s">
        <v>9</v>
      </c>
      <c r="I391" s="146"/>
      <c r="J391" s="145" t="s">
        <v>10</v>
      </c>
      <c r="K391" s="146"/>
    </row>
    <row r="392" spans="2:11" ht="15.75" outlineLevel="1" thickBot="1" x14ac:dyDescent="0.3">
      <c r="B392" s="143">
        <v>0</v>
      </c>
      <c r="C392" s="144"/>
      <c r="D392" s="143">
        <v>0</v>
      </c>
      <c r="E392" s="144"/>
      <c r="F392" s="143">
        <v>0</v>
      </c>
      <c r="G392" s="144"/>
      <c r="H392" s="143">
        <v>0</v>
      </c>
      <c r="I392" s="144"/>
      <c r="J392" s="143">
        <v>0</v>
      </c>
      <c r="K392" s="144"/>
    </row>
    <row r="393" spans="2:11" ht="15.75" outlineLevel="1" thickBot="1" x14ac:dyDescent="0.3">
      <c r="B393" s="145" t="s">
        <v>26</v>
      </c>
      <c r="C393" s="146"/>
      <c r="D393" s="145" t="s">
        <v>27</v>
      </c>
      <c r="E393" s="146"/>
      <c r="F393" s="145" t="s">
        <v>28</v>
      </c>
      <c r="G393" s="146"/>
      <c r="H393" s="145" t="s">
        <v>29</v>
      </c>
      <c r="I393" s="146"/>
      <c r="J393" s="145" t="s">
        <v>30</v>
      </c>
      <c r="K393" s="146"/>
    </row>
    <row r="394" spans="2:11" ht="15.75" outlineLevel="1" thickBot="1" x14ac:dyDescent="0.3">
      <c r="B394" s="143">
        <v>0</v>
      </c>
      <c r="C394" s="144"/>
      <c r="D394" s="143">
        <v>0</v>
      </c>
      <c r="E394" s="144"/>
      <c r="F394" s="143">
        <v>0</v>
      </c>
      <c r="G394" s="144"/>
      <c r="H394" s="143">
        <v>0</v>
      </c>
      <c r="I394" s="144"/>
      <c r="J394" s="143">
        <v>0</v>
      </c>
      <c r="K394" s="144"/>
    </row>
    <row r="395" spans="2:11" ht="15.75" outlineLevel="1" thickBot="1" x14ac:dyDescent="0.3">
      <c r="B395" s="148" t="s">
        <v>32</v>
      </c>
      <c r="C395" s="149"/>
      <c r="D395" s="148" t="s">
        <v>33</v>
      </c>
      <c r="E395" s="149"/>
      <c r="F395" s="148" t="s">
        <v>34</v>
      </c>
      <c r="G395" s="149"/>
    </row>
    <row r="396" spans="2:11" ht="15.75" outlineLevel="1" thickBot="1" x14ac:dyDescent="0.3">
      <c r="B396" s="155">
        <f>SUM(B390:K390,B392:K392,B394:K394)</f>
        <v>0</v>
      </c>
      <c r="C396" s="156"/>
      <c r="D396" s="157">
        <f>NPV(0.05,B390:K390,B392:K392,B394:K394)</f>
        <v>0</v>
      </c>
      <c r="E396" s="158"/>
      <c r="F396" s="155">
        <f>D396*S377*T377</f>
        <v>0</v>
      </c>
      <c r="G396" s="156"/>
    </row>
    <row r="397" spans="2:11" ht="15.75" outlineLevel="1" thickBot="1" x14ac:dyDescent="0.3">
      <c r="B397" s="98"/>
      <c r="C397" s="98"/>
      <c r="D397" s="100"/>
      <c r="E397" s="100"/>
      <c r="F397" s="98"/>
      <c r="G397" s="98"/>
      <c r="H397" s="102"/>
      <c r="I397" s="102"/>
      <c r="J397" s="102"/>
      <c r="K397" s="102"/>
    </row>
    <row r="398" spans="2:11" ht="15.75" outlineLevel="1" thickBot="1" x14ac:dyDescent="0.3">
      <c r="B398" s="82" t="s">
        <v>170</v>
      </c>
      <c r="C398" s="83"/>
      <c r="D398" s="83"/>
      <c r="E398" s="83"/>
      <c r="F398" s="83"/>
      <c r="G398" s="83"/>
      <c r="H398" s="83"/>
      <c r="I398" s="83"/>
      <c r="J398" s="83"/>
      <c r="K398" s="84"/>
    </row>
    <row r="399" spans="2:11" ht="15.75" outlineLevel="1" thickBot="1" x14ac:dyDescent="0.3">
      <c r="B399" s="101" t="s">
        <v>209</v>
      </c>
      <c r="C399" s="92"/>
      <c r="D399" s="92"/>
      <c r="E399" s="92"/>
      <c r="F399" s="92"/>
      <c r="G399" s="92"/>
      <c r="H399" s="92"/>
      <c r="I399" s="92"/>
      <c r="J399" s="92"/>
      <c r="K399" s="93"/>
    </row>
    <row r="400" spans="2:11" ht="15.75" outlineLevel="1" thickBot="1" x14ac:dyDescent="0.3">
      <c r="B400" s="150" t="s">
        <v>46</v>
      </c>
      <c r="C400" s="151"/>
      <c r="D400" s="151"/>
      <c r="E400" s="151"/>
      <c r="F400" s="151"/>
      <c r="G400" s="151"/>
      <c r="H400" s="151"/>
      <c r="I400" s="151"/>
      <c r="J400" s="151"/>
      <c r="K400" s="152"/>
    </row>
    <row r="401" spans="2:20" s="102" customFormat="1" ht="30" customHeight="1" outlineLevel="1" thickBot="1" x14ac:dyDescent="0.3">
      <c r="B401" s="159" t="s">
        <v>219</v>
      </c>
      <c r="C401" s="160"/>
      <c r="D401" s="160"/>
      <c r="E401" s="160"/>
      <c r="F401" s="160"/>
      <c r="G401" s="160"/>
      <c r="H401" s="160"/>
      <c r="I401" s="160"/>
      <c r="J401" s="160"/>
      <c r="K401" s="161"/>
    </row>
    <row r="402" spans="2:20" ht="66" customHeight="1" outlineLevel="1" thickBot="1" x14ac:dyDescent="0.3">
      <c r="B402" s="150" t="s">
        <v>46</v>
      </c>
      <c r="C402" s="151"/>
      <c r="D402" s="151"/>
      <c r="E402" s="151"/>
      <c r="F402" s="151"/>
      <c r="G402" s="151"/>
      <c r="H402" s="151"/>
      <c r="I402" s="151"/>
      <c r="J402" s="151"/>
      <c r="K402" s="152"/>
      <c r="S402" s="81" t="s">
        <v>52</v>
      </c>
      <c r="T402" s="81" t="s">
        <v>53</v>
      </c>
    </row>
    <row r="403" spans="2:20" ht="15.75" outlineLevel="1" thickBot="1" x14ac:dyDescent="0.3">
      <c r="B403" s="94" t="s">
        <v>217</v>
      </c>
      <c r="C403" s="95"/>
      <c r="D403" s="95"/>
      <c r="E403" s="95"/>
      <c r="F403" s="95"/>
      <c r="G403" s="95"/>
      <c r="H403" s="95"/>
      <c r="I403" s="95"/>
      <c r="J403" s="95"/>
      <c r="K403" s="96"/>
      <c r="S403" s="81" t="s">
        <v>54</v>
      </c>
      <c r="T403" s="81">
        <v>0.95</v>
      </c>
    </row>
    <row r="404" spans="2:20" ht="15.75" outlineLevel="1" thickBot="1" x14ac:dyDescent="0.3">
      <c r="B404" s="119" t="s">
        <v>177</v>
      </c>
      <c r="C404" s="120"/>
      <c r="D404" s="120"/>
      <c r="E404" s="120"/>
      <c r="F404" s="120"/>
      <c r="G404" s="120"/>
      <c r="H404" s="120"/>
      <c r="I404" s="120"/>
      <c r="J404" s="120"/>
      <c r="K404" s="121"/>
      <c r="S404" s="81" t="s">
        <v>55</v>
      </c>
      <c r="T404" s="81">
        <v>0.75</v>
      </c>
    </row>
    <row r="405" spans="2:20" ht="30" customHeight="1" outlineLevel="1" thickBot="1" x14ac:dyDescent="0.3">
      <c r="B405" s="116" t="s">
        <v>84</v>
      </c>
      <c r="C405" s="117"/>
      <c r="D405" s="117"/>
      <c r="E405" s="117"/>
      <c r="F405" s="117"/>
      <c r="G405" s="117"/>
      <c r="H405" s="117"/>
      <c r="I405" s="117"/>
      <c r="J405" s="117"/>
      <c r="K405" s="118"/>
      <c r="S405" s="81" t="s">
        <v>56</v>
      </c>
      <c r="T405" s="81">
        <v>0.5</v>
      </c>
    </row>
    <row r="406" spans="2:20" ht="72" customHeight="1" outlineLevel="1" thickBot="1" x14ac:dyDescent="0.3">
      <c r="B406" s="122" t="s">
        <v>173</v>
      </c>
      <c r="C406" s="123"/>
      <c r="D406" s="123"/>
      <c r="E406" s="123"/>
      <c r="F406" s="123"/>
      <c r="G406" s="123"/>
      <c r="H406" s="123"/>
      <c r="I406" s="123"/>
      <c r="J406" s="123"/>
      <c r="K406" s="124"/>
      <c r="S406" s="81" t="s">
        <v>57</v>
      </c>
      <c r="T406" s="81">
        <v>0.25</v>
      </c>
    </row>
    <row r="407" spans="2:20" ht="15.75" outlineLevel="1" thickBot="1" x14ac:dyDescent="0.3">
      <c r="B407" s="94" t="s">
        <v>218</v>
      </c>
      <c r="C407" s="95"/>
      <c r="D407" s="95"/>
      <c r="E407" s="95"/>
      <c r="F407" s="95"/>
      <c r="G407" s="95"/>
      <c r="H407" s="95"/>
      <c r="I407" s="95"/>
      <c r="J407" s="95"/>
      <c r="K407" s="96"/>
      <c r="S407" s="81" t="s">
        <v>58</v>
      </c>
      <c r="T407" s="81">
        <v>0.05</v>
      </c>
    </row>
    <row r="408" spans="2:20" ht="15.75" outlineLevel="1" thickBot="1" x14ac:dyDescent="0.3">
      <c r="B408" s="119" t="s">
        <v>177</v>
      </c>
      <c r="C408" s="120"/>
      <c r="D408" s="120"/>
      <c r="E408" s="120"/>
      <c r="F408" s="120"/>
      <c r="G408" s="120"/>
      <c r="H408" s="120"/>
      <c r="I408" s="120"/>
      <c r="J408" s="120"/>
      <c r="K408" s="121"/>
      <c r="S408" s="97">
        <f>IF(B404="",0,VLOOKUP(B404,S403:T407,2,FALSE))</f>
        <v>0.05</v>
      </c>
      <c r="T408" s="97">
        <f>IF(B408="",0,VLOOKUP(B408,S403:T407,2,FALSE))</f>
        <v>0.05</v>
      </c>
    </row>
    <row r="409" spans="2:20" ht="15" customHeight="1" outlineLevel="1" thickBot="1" x14ac:dyDescent="0.3">
      <c r="B409" s="116" t="s">
        <v>85</v>
      </c>
      <c r="C409" s="117"/>
      <c r="D409" s="117"/>
      <c r="E409" s="117"/>
      <c r="F409" s="117"/>
      <c r="G409" s="117"/>
      <c r="H409" s="117"/>
      <c r="I409" s="117"/>
      <c r="J409" s="117"/>
      <c r="K409" s="118"/>
    </row>
    <row r="410" spans="2:20" ht="65.099999999999994" customHeight="1" outlineLevel="1" thickBot="1" x14ac:dyDescent="0.3">
      <c r="B410" s="150" t="s">
        <v>46</v>
      </c>
      <c r="C410" s="151"/>
      <c r="D410" s="151"/>
      <c r="E410" s="151"/>
      <c r="F410" s="151"/>
      <c r="G410" s="151"/>
      <c r="H410" s="151"/>
      <c r="I410" s="151"/>
      <c r="J410" s="151"/>
      <c r="K410" s="152"/>
    </row>
    <row r="411" spans="2:20" ht="15.75" outlineLevel="1" thickBot="1" x14ac:dyDescent="0.3">
      <c r="B411" s="88" t="s">
        <v>220</v>
      </c>
      <c r="C411" s="88"/>
      <c r="D411" s="89"/>
      <c r="E411" s="89"/>
      <c r="F411" s="89"/>
      <c r="G411" s="89"/>
      <c r="H411" s="89"/>
      <c r="I411" s="89"/>
      <c r="J411" s="89"/>
      <c r="K411" s="90"/>
    </row>
    <row r="412" spans="2:20" ht="15.75" outlineLevel="1" thickBot="1" x14ac:dyDescent="0.3">
      <c r="B412" s="145" t="s">
        <v>19</v>
      </c>
      <c r="C412" s="146"/>
      <c r="D412" s="145" t="s">
        <v>2</v>
      </c>
      <c r="E412" s="146"/>
      <c r="F412" s="145" t="s">
        <v>3</v>
      </c>
      <c r="G412" s="146"/>
      <c r="H412" s="145" t="s">
        <v>4</v>
      </c>
      <c r="I412" s="146"/>
      <c r="J412" s="145" t="s">
        <v>5</v>
      </c>
      <c r="K412" s="146"/>
    </row>
    <row r="413" spans="2:20" ht="65.099999999999994" customHeight="1" outlineLevel="1" thickBot="1" x14ac:dyDescent="0.3">
      <c r="B413" s="153" t="s">
        <v>51</v>
      </c>
      <c r="C413" s="154"/>
      <c r="D413" s="153" t="s">
        <v>51</v>
      </c>
      <c r="E413" s="154"/>
      <c r="F413" s="153" t="s">
        <v>51</v>
      </c>
      <c r="G413" s="154"/>
      <c r="H413" s="153" t="s">
        <v>51</v>
      </c>
      <c r="I413" s="154"/>
      <c r="J413" s="153" t="s">
        <v>51</v>
      </c>
      <c r="K413" s="154"/>
    </row>
    <row r="414" spans="2:20" ht="15.75" outlineLevel="1" thickBot="1" x14ac:dyDescent="0.3">
      <c r="B414" s="145" t="s">
        <v>6</v>
      </c>
      <c r="C414" s="146"/>
      <c r="D414" s="145" t="s">
        <v>7</v>
      </c>
      <c r="E414" s="146"/>
      <c r="F414" s="145" t="s">
        <v>8</v>
      </c>
      <c r="G414" s="146"/>
      <c r="H414" s="145" t="s">
        <v>9</v>
      </c>
      <c r="I414" s="146"/>
      <c r="J414" s="145" t="s">
        <v>10</v>
      </c>
      <c r="K414" s="146"/>
    </row>
    <row r="415" spans="2:20" ht="65.099999999999994" customHeight="1" outlineLevel="1" thickBot="1" x14ac:dyDescent="0.3">
      <c r="B415" s="153" t="s">
        <v>51</v>
      </c>
      <c r="C415" s="154"/>
      <c r="D415" s="153" t="s">
        <v>51</v>
      </c>
      <c r="E415" s="154"/>
      <c r="F415" s="153" t="s">
        <v>51</v>
      </c>
      <c r="G415" s="154"/>
      <c r="H415" s="153" t="s">
        <v>51</v>
      </c>
      <c r="I415" s="154"/>
      <c r="J415" s="153" t="s">
        <v>51</v>
      </c>
      <c r="K415" s="154"/>
    </row>
    <row r="416" spans="2:20" ht="15.75" outlineLevel="1" thickBot="1" x14ac:dyDescent="0.3">
      <c r="B416" s="145" t="s">
        <v>26</v>
      </c>
      <c r="C416" s="146"/>
      <c r="D416" s="145" t="s">
        <v>27</v>
      </c>
      <c r="E416" s="146"/>
      <c r="F416" s="145" t="s">
        <v>28</v>
      </c>
      <c r="G416" s="146"/>
      <c r="H416" s="145" t="s">
        <v>29</v>
      </c>
      <c r="I416" s="146"/>
      <c r="J416" s="145" t="s">
        <v>30</v>
      </c>
      <c r="K416" s="146"/>
    </row>
    <row r="417" spans="2:11" ht="65.099999999999994" customHeight="1" outlineLevel="1" thickBot="1" x14ac:dyDescent="0.3">
      <c r="B417" s="153" t="s">
        <v>51</v>
      </c>
      <c r="C417" s="154"/>
      <c r="D417" s="153" t="s">
        <v>51</v>
      </c>
      <c r="E417" s="154"/>
      <c r="F417" s="153" t="s">
        <v>51</v>
      </c>
      <c r="G417" s="154"/>
      <c r="H417" s="153" t="s">
        <v>51</v>
      </c>
      <c r="I417" s="154"/>
      <c r="J417" s="153" t="s">
        <v>51</v>
      </c>
      <c r="K417" s="154"/>
    </row>
    <row r="418" spans="2:11" ht="15.75" outlineLevel="1" thickBot="1" x14ac:dyDescent="0.3">
      <c r="B418" s="88" t="s">
        <v>211</v>
      </c>
      <c r="C418" s="88"/>
      <c r="D418" s="89"/>
      <c r="E418" s="89"/>
      <c r="F418" s="89"/>
      <c r="G418" s="89"/>
      <c r="H418" s="89"/>
      <c r="I418" s="89"/>
      <c r="J418" s="89"/>
      <c r="K418" s="90"/>
    </row>
    <row r="419" spans="2:11" ht="15.75" outlineLevel="1" thickBot="1" x14ac:dyDescent="0.3">
      <c r="B419" s="145" t="s">
        <v>19</v>
      </c>
      <c r="C419" s="146"/>
      <c r="D419" s="145" t="s">
        <v>2</v>
      </c>
      <c r="E419" s="146"/>
      <c r="F419" s="145" t="s">
        <v>3</v>
      </c>
      <c r="G419" s="146"/>
      <c r="H419" s="145" t="s">
        <v>4</v>
      </c>
      <c r="I419" s="146"/>
      <c r="J419" s="145" t="s">
        <v>5</v>
      </c>
      <c r="K419" s="146"/>
    </row>
    <row r="420" spans="2:11" ht="15.75" outlineLevel="1" thickBot="1" x14ac:dyDescent="0.3">
      <c r="B420" s="143">
        <v>0</v>
      </c>
      <c r="C420" s="144"/>
      <c r="D420" s="143">
        <v>0</v>
      </c>
      <c r="E420" s="144"/>
      <c r="F420" s="143">
        <v>0</v>
      </c>
      <c r="G420" s="144"/>
      <c r="H420" s="143">
        <v>0</v>
      </c>
      <c r="I420" s="144"/>
      <c r="J420" s="143">
        <v>0</v>
      </c>
      <c r="K420" s="144"/>
    </row>
    <row r="421" spans="2:11" ht="15.75" outlineLevel="1" thickBot="1" x14ac:dyDescent="0.3">
      <c r="B421" s="145" t="s">
        <v>6</v>
      </c>
      <c r="C421" s="146"/>
      <c r="D421" s="145" t="s">
        <v>7</v>
      </c>
      <c r="E421" s="146"/>
      <c r="F421" s="145" t="s">
        <v>8</v>
      </c>
      <c r="G421" s="146"/>
      <c r="H421" s="145" t="s">
        <v>9</v>
      </c>
      <c r="I421" s="146"/>
      <c r="J421" s="145" t="s">
        <v>10</v>
      </c>
      <c r="K421" s="146"/>
    </row>
    <row r="422" spans="2:11" ht="15.75" outlineLevel="1" thickBot="1" x14ac:dyDescent="0.3">
      <c r="B422" s="143">
        <v>0</v>
      </c>
      <c r="C422" s="144"/>
      <c r="D422" s="143">
        <v>0</v>
      </c>
      <c r="E422" s="144"/>
      <c r="F422" s="143">
        <v>0</v>
      </c>
      <c r="G422" s="144"/>
      <c r="H422" s="143">
        <v>0</v>
      </c>
      <c r="I422" s="144"/>
      <c r="J422" s="143">
        <v>0</v>
      </c>
      <c r="K422" s="144"/>
    </row>
    <row r="423" spans="2:11" ht="15.75" outlineLevel="1" thickBot="1" x14ac:dyDescent="0.3">
      <c r="B423" s="145" t="s">
        <v>26</v>
      </c>
      <c r="C423" s="146"/>
      <c r="D423" s="145" t="s">
        <v>27</v>
      </c>
      <c r="E423" s="146"/>
      <c r="F423" s="145" t="s">
        <v>28</v>
      </c>
      <c r="G423" s="146"/>
      <c r="H423" s="145" t="s">
        <v>29</v>
      </c>
      <c r="I423" s="146"/>
      <c r="J423" s="145" t="s">
        <v>30</v>
      </c>
      <c r="K423" s="146"/>
    </row>
    <row r="424" spans="2:11" ht="15.75" outlineLevel="1" thickBot="1" x14ac:dyDescent="0.3">
      <c r="B424" s="143">
        <v>0</v>
      </c>
      <c r="C424" s="144"/>
      <c r="D424" s="143">
        <v>0</v>
      </c>
      <c r="E424" s="144"/>
      <c r="F424" s="143">
        <v>0</v>
      </c>
      <c r="G424" s="144"/>
      <c r="H424" s="143">
        <v>0</v>
      </c>
      <c r="I424" s="144"/>
      <c r="J424" s="143">
        <v>0</v>
      </c>
      <c r="K424" s="144"/>
    </row>
    <row r="425" spans="2:11" ht="15.75" outlineLevel="1" thickBot="1" x14ac:dyDescent="0.3">
      <c r="B425" s="148" t="s">
        <v>32</v>
      </c>
      <c r="C425" s="149"/>
      <c r="D425" s="148" t="s">
        <v>33</v>
      </c>
      <c r="E425" s="149"/>
      <c r="F425" s="148" t="s">
        <v>34</v>
      </c>
      <c r="G425" s="149"/>
    </row>
    <row r="426" spans="2:11" ht="15.75" outlineLevel="1" thickBot="1" x14ac:dyDescent="0.3">
      <c r="B426" s="155">
        <f>SUM(B420:K420,B422:K422,B424:K424)</f>
        <v>0</v>
      </c>
      <c r="C426" s="156"/>
      <c r="D426" s="157">
        <f>NPV(0.05,B420:K420,B422:K422,B424:K424)</f>
        <v>0</v>
      </c>
      <c r="E426" s="158"/>
      <c r="F426" s="155">
        <f>D426*S408*T408</f>
        <v>0</v>
      </c>
      <c r="G426" s="156"/>
    </row>
    <row r="427" spans="2:11" ht="15.75" outlineLevel="1" thickBot="1" x14ac:dyDescent="0.3"/>
    <row r="428" spans="2:11" ht="15.75" outlineLevel="1" thickBot="1" x14ac:dyDescent="0.3">
      <c r="B428" s="74" t="s">
        <v>86</v>
      </c>
      <c r="C428" s="71"/>
      <c r="D428" s="71"/>
      <c r="E428" s="71" t="str">
        <f>D2</f>
        <v>[Research Program 5 Name]</v>
      </c>
      <c r="F428" s="71"/>
      <c r="G428" s="71"/>
      <c r="H428" s="71"/>
      <c r="I428" s="71"/>
      <c r="J428" s="71"/>
      <c r="K428" s="72"/>
    </row>
    <row r="429" spans="2:11" ht="45" customHeight="1" outlineLevel="1" thickBot="1" x14ac:dyDescent="0.3">
      <c r="B429" s="116" t="s">
        <v>87</v>
      </c>
      <c r="C429" s="117"/>
      <c r="D429" s="117"/>
      <c r="E429" s="117"/>
      <c r="F429" s="117"/>
      <c r="G429" s="117"/>
      <c r="H429" s="117"/>
      <c r="I429" s="117"/>
      <c r="J429" s="117"/>
      <c r="K429" s="118"/>
    </row>
    <row r="430" spans="2:11" ht="129.94999999999999" customHeight="1" outlineLevel="1" thickBot="1" x14ac:dyDescent="0.3">
      <c r="B430" s="119" t="s">
        <v>88</v>
      </c>
      <c r="C430" s="120"/>
      <c r="D430" s="120"/>
      <c r="E430" s="120"/>
      <c r="F430" s="120"/>
      <c r="G430" s="120"/>
      <c r="H430" s="120"/>
      <c r="I430" s="120"/>
      <c r="J430" s="120"/>
      <c r="K430" s="121"/>
    </row>
    <row r="431" spans="2:11" outlineLevel="1" x14ac:dyDescent="0.25"/>
    <row r="432" spans="2:11" outlineLevel="1" x14ac:dyDescent="0.25"/>
    <row r="433" s="40" customFormat="1" outlineLevel="1" x14ac:dyDescent="0.25"/>
    <row r="434" s="40" customFormat="1" outlineLevel="1" x14ac:dyDescent="0.25"/>
    <row r="435" s="40" customFormat="1" outlineLevel="1" x14ac:dyDescent="0.25"/>
    <row r="436" s="40" customFormat="1" outlineLevel="1" x14ac:dyDescent="0.25"/>
    <row r="438" s="40" customFormat="1" x14ac:dyDescent="0.25"/>
    <row r="439" s="40" customFormat="1" ht="45" customHeight="1" x14ac:dyDescent="0.25"/>
    <row r="440" s="40" customFormat="1" ht="216.6" customHeight="1" x14ac:dyDescent="0.25"/>
  </sheetData>
  <sheetProtection algorithmName="SHA-512" hashValue="cpHWKMHQghqrU6+G1HScjcfG6+82P9MWB2fWkxxOrQhMWogQkFngKgUu5sMY+xs/vkbynen6RLRWtY8StRDG6g==" saltValue="RvPrETnhxe0CGRBpBfgYXQ==" spinCount="100000" sheet="1" objects="1" scenarios="1" formatRows="0"/>
  <mergeCells count="869">
    <mergeCell ref="B53:K56"/>
    <mergeCell ref="D2:H2"/>
    <mergeCell ref="B16:K19"/>
    <mergeCell ref="B23:K26"/>
    <mergeCell ref="B30:K33"/>
    <mergeCell ref="B37:K40"/>
    <mergeCell ref="B44:K47"/>
    <mergeCell ref="B63:C63"/>
    <mergeCell ref="D63:E63"/>
    <mergeCell ref="F63:G63"/>
    <mergeCell ref="H63:I63"/>
    <mergeCell ref="J63:K63"/>
    <mergeCell ref="B58:K58"/>
    <mergeCell ref="B60:C60"/>
    <mergeCell ref="D60:E60"/>
    <mergeCell ref="F60:G60"/>
    <mergeCell ref="H60:I60"/>
    <mergeCell ref="J60:K60"/>
    <mergeCell ref="B67:K70"/>
    <mergeCell ref="B61:C61"/>
    <mergeCell ref="D61:E61"/>
    <mergeCell ref="F61:G61"/>
    <mergeCell ref="H61:I61"/>
    <mergeCell ref="J61:K61"/>
    <mergeCell ref="B62:C62"/>
    <mergeCell ref="D62:E62"/>
    <mergeCell ref="F62:G62"/>
    <mergeCell ref="H62:I62"/>
    <mergeCell ref="J62:K62"/>
    <mergeCell ref="D75:E75"/>
    <mergeCell ref="F75:G75"/>
    <mergeCell ref="H75:I75"/>
    <mergeCell ref="J75:K75"/>
    <mergeCell ref="B76:C76"/>
    <mergeCell ref="D76:E76"/>
    <mergeCell ref="F76:G76"/>
    <mergeCell ref="H76:I76"/>
    <mergeCell ref="J76:K76"/>
    <mergeCell ref="B72:K72"/>
    <mergeCell ref="B74:C74"/>
    <mergeCell ref="D74:E74"/>
    <mergeCell ref="F74:G74"/>
    <mergeCell ref="H74:I74"/>
    <mergeCell ref="J74:K74"/>
    <mergeCell ref="B91:C91"/>
    <mergeCell ref="D91:E91"/>
    <mergeCell ref="F91:G91"/>
    <mergeCell ref="H91:I91"/>
    <mergeCell ref="J91:K91"/>
    <mergeCell ref="B86:K86"/>
    <mergeCell ref="B88:C88"/>
    <mergeCell ref="D88:E88"/>
    <mergeCell ref="F88:G88"/>
    <mergeCell ref="H88:I88"/>
    <mergeCell ref="J88:K88"/>
    <mergeCell ref="B77:C77"/>
    <mergeCell ref="D77:E77"/>
    <mergeCell ref="F77:G77"/>
    <mergeCell ref="H77:I77"/>
    <mergeCell ref="J77:K77"/>
    <mergeCell ref="B81:K84"/>
    <mergeCell ref="B75:C75"/>
    <mergeCell ref="B95:K98"/>
    <mergeCell ref="B89:C89"/>
    <mergeCell ref="D89:E89"/>
    <mergeCell ref="F89:G89"/>
    <mergeCell ref="H89:I89"/>
    <mergeCell ref="J89:K89"/>
    <mergeCell ref="B90:C90"/>
    <mergeCell ref="D90:E90"/>
    <mergeCell ref="F90:G90"/>
    <mergeCell ref="H90:I90"/>
    <mergeCell ref="J90:K90"/>
    <mergeCell ref="B105:C105"/>
    <mergeCell ref="D105:E105"/>
    <mergeCell ref="F105:G105"/>
    <mergeCell ref="H105:I105"/>
    <mergeCell ref="J105:K105"/>
    <mergeCell ref="B109:K112"/>
    <mergeCell ref="B103:C103"/>
    <mergeCell ref="D103:E103"/>
    <mergeCell ref="F103:G103"/>
    <mergeCell ref="H103:I103"/>
    <mergeCell ref="J103:K103"/>
    <mergeCell ref="B104:C104"/>
    <mergeCell ref="D104:E104"/>
    <mergeCell ref="F104:G104"/>
    <mergeCell ref="H104:I104"/>
    <mergeCell ref="J104:K104"/>
    <mergeCell ref="B100:K100"/>
    <mergeCell ref="B102:C102"/>
    <mergeCell ref="D102:E102"/>
    <mergeCell ref="F102:G102"/>
    <mergeCell ref="H102:I102"/>
    <mergeCell ref="J102:K102"/>
    <mergeCell ref="B119:C119"/>
    <mergeCell ref="D119:E119"/>
    <mergeCell ref="F119:G119"/>
    <mergeCell ref="H119:I119"/>
    <mergeCell ref="J119:K119"/>
    <mergeCell ref="B117:C117"/>
    <mergeCell ref="D117:E117"/>
    <mergeCell ref="F117:G117"/>
    <mergeCell ref="H117:I117"/>
    <mergeCell ref="J117:K117"/>
    <mergeCell ref="B118:C118"/>
    <mergeCell ref="D118:E118"/>
    <mergeCell ref="F118:G118"/>
    <mergeCell ref="H118:I118"/>
    <mergeCell ref="J118:K118"/>
    <mergeCell ref="B114:K114"/>
    <mergeCell ref="B116:C116"/>
    <mergeCell ref="D116:E116"/>
    <mergeCell ref="F116:G116"/>
    <mergeCell ref="H116:I116"/>
    <mergeCell ref="J116:K116"/>
    <mergeCell ref="B137:C137"/>
    <mergeCell ref="D137:E137"/>
    <mergeCell ref="F137:G137"/>
    <mergeCell ref="H137:I137"/>
    <mergeCell ref="J137:K137"/>
    <mergeCell ref="B129:K129"/>
    <mergeCell ref="B130:K130"/>
    <mergeCell ref="B133:K133"/>
    <mergeCell ref="B125:K125"/>
    <mergeCell ref="B127:K127"/>
    <mergeCell ref="B131:K131"/>
    <mergeCell ref="B135:K135"/>
    <mergeCell ref="H147:I147"/>
    <mergeCell ref="J147:K147"/>
    <mergeCell ref="B139:C139"/>
    <mergeCell ref="D139:E139"/>
    <mergeCell ref="F139:G139"/>
    <mergeCell ref="H139:I139"/>
    <mergeCell ref="J139:K139"/>
    <mergeCell ref="B140:C140"/>
    <mergeCell ref="D140:E140"/>
    <mergeCell ref="F140:G140"/>
    <mergeCell ref="H140:I140"/>
    <mergeCell ref="J140:K140"/>
    <mergeCell ref="B141:C141"/>
    <mergeCell ref="D141:E141"/>
    <mergeCell ref="F141:G141"/>
    <mergeCell ref="H141:I141"/>
    <mergeCell ref="J141:K141"/>
    <mergeCell ref="B142:C142"/>
    <mergeCell ref="D142:E142"/>
    <mergeCell ref="F142:G142"/>
    <mergeCell ref="H142:I142"/>
    <mergeCell ref="J142:K142"/>
    <mergeCell ref="B159:K159"/>
    <mergeCell ref="B160:K160"/>
    <mergeCell ref="B163:K163"/>
    <mergeCell ref="B164:K164"/>
    <mergeCell ref="B161:K161"/>
    <mergeCell ref="B165:K165"/>
    <mergeCell ref="B144:C144"/>
    <mergeCell ref="D144:E144"/>
    <mergeCell ref="F144:G144"/>
    <mergeCell ref="H144:I144"/>
    <mergeCell ref="J144:K144"/>
    <mergeCell ref="B145:C145"/>
    <mergeCell ref="D145:E145"/>
    <mergeCell ref="F145:G145"/>
    <mergeCell ref="H145:I145"/>
    <mergeCell ref="J145:K145"/>
    <mergeCell ref="B146:C146"/>
    <mergeCell ref="D146:E146"/>
    <mergeCell ref="F146:G146"/>
    <mergeCell ref="H146:I146"/>
    <mergeCell ref="J146:K146"/>
    <mergeCell ref="B147:C147"/>
    <mergeCell ref="D147:E147"/>
    <mergeCell ref="F147:G147"/>
    <mergeCell ref="B150:C150"/>
    <mergeCell ref="D150:E150"/>
    <mergeCell ref="F150:G150"/>
    <mergeCell ref="B148:C148"/>
    <mergeCell ref="D148:E148"/>
    <mergeCell ref="F148:G148"/>
    <mergeCell ref="H148:I148"/>
    <mergeCell ref="J148:K148"/>
    <mergeCell ref="B149:C149"/>
    <mergeCell ref="D149:E149"/>
    <mergeCell ref="F149:G149"/>
    <mergeCell ref="H149:I149"/>
    <mergeCell ref="J149:K149"/>
    <mergeCell ref="B169:C169"/>
    <mergeCell ref="D169:E169"/>
    <mergeCell ref="F169:G169"/>
    <mergeCell ref="H169:I169"/>
    <mergeCell ref="J169:K169"/>
    <mergeCell ref="B170:C170"/>
    <mergeCell ref="D170:E170"/>
    <mergeCell ref="F170:G170"/>
    <mergeCell ref="H170:I170"/>
    <mergeCell ref="J170:K170"/>
    <mergeCell ref="B167:C167"/>
    <mergeCell ref="D167:E167"/>
    <mergeCell ref="F167:G167"/>
    <mergeCell ref="H167:I167"/>
    <mergeCell ref="J167:K167"/>
    <mergeCell ref="B168:C168"/>
    <mergeCell ref="D168:E168"/>
    <mergeCell ref="F168:G168"/>
    <mergeCell ref="H168:I168"/>
    <mergeCell ref="J168:K168"/>
    <mergeCell ref="B174:C174"/>
    <mergeCell ref="D174:E174"/>
    <mergeCell ref="F174:G174"/>
    <mergeCell ref="H174:I174"/>
    <mergeCell ref="J174:K174"/>
    <mergeCell ref="B175:C175"/>
    <mergeCell ref="D175:E175"/>
    <mergeCell ref="F175:G175"/>
    <mergeCell ref="H175:I175"/>
    <mergeCell ref="J175:K175"/>
    <mergeCell ref="B171:C171"/>
    <mergeCell ref="D171:E171"/>
    <mergeCell ref="F171:G171"/>
    <mergeCell ref="H171:I171"/>
    <mergeCell ref="J171:K171"/>
    <mergeCell ref="B172:C172"/>
    <mergeCell ref="D172:E172"/>
    <mergeCell ref="F172:G172"/>
    <mergeCell ref="H172:I172"/>
    <mergeCell ref="J172:K172"/>
    <mergeCell ref="D179:E179"/>
    <mergeCell ref="F179:G179"/>
    <mergeCell ref="H179:I179"/>
    <mergeCell ref="J179:K179"/>
    <mergeCell ref="B181:C181"/>
    <mergeCell ref="D181:E181"/>
    <mergeCell ref="F181:G181"/>
    <mergeCell ref="B185:K185"/>
    <mergeCell ref="B187:K187"/>
    <mergeCell ref="B198:C198"/>
    <mergeCell ref="D198:E198"/>
    <mergeCell ref="F198:G198"/>
    <mergeCell ref="H198:I198"/>
    <mergeCell ref="J198:K198"/>
    <mergeCell ref="B176:C176"/>
    <mergeCell ref="D176:E176"/>
    <mergeCell ref="F176:G176"/>
    <mergeCell ref="H176:I176"/>
    <mergeCell ref="J176:K176"/>
    <mergeCell ref="B177:C177"/>
    <mergeCell ref="D177:E177"/>
    <mergeCell ref="F177:G177"/>
    <mergeCell ref="H177:I177"/>
    <mergeCell ref="J177:K177"/>
    <mergeCell ref="B180:C180"/>
    <mergeCell ref="D180:E180"/>
    <mergeCell ref="F180:G180"/>
    <mergeCell ref="B178:C178"/>
    <mergeCell ref="D178:E178"/>
    <mergeCell ref="F178:G178"/>
    <mergeCell ref="H178:I178"/>
    <mergeCell ref="J178:K178"/>
    <mergeCell ref="B179:C179"/>
    <mergeCell ref="B189:K189"/>
    <mergeCell ref="B190:K190"/>
    <mergeCell ref="B193:K193"/>
    <mergeCell ref="B194:K194"/>
    <mergeCell ref="B191:K191"/>
    <mergeCell ref="B195:K195"/>
    <mergeCell ref="B197:C197"/>
    <mergeCell ref="D197:E197"/>
    <mergeCell ref="F197:G197"/>
    <mergeCell ref="H197:I197"/>
    <mergeCell ref="J197:K197"/>
    <mergeCell ref="B201:C201"/>
    <mergeCell ref="D201:E201"/>
    <mergeCell ref="F201:G201"/>
    <mergeCell ref="H201:I201"/>
    <mergeCell ref="J201:K201"/>
    <mergeCell ref="B202:C202"/>
    <mergeCell ref="D202:E202"/>
    <mergeCell ref="F202:G202"/>
    <mergeCell ref="H202:I202"/>
    <mergeCell ref="J202:K202"/>
    <mergeCell ref="B199:C199"/>
    <mergeCell ref="D199:E199"/>
    <mergeCell ref="F199:G199"/>
    <mergeCell ref="H199:I199"/>
    <mergeCell ref="J199:K199"/>
    <mergeCell ref="B200:C200"/>
    <mergeCell ref="D200:E200"/>
    <mergeCell ref="F200:G200"/>
    <mergeCell ref="H200:I200"/>
    <mergeCell ref="J200:K200"/>
    <mergeCell ref="B225:K225"/>
    <mergeCell ref="B204:C204"/>
    <mergeCell ref="D204:E204"/>
    <mergeCell ref="F204:G204"/>
    <mergeCell ref="H204:I204"/>
    <mergeCell ref="J204:K204"/>
    <mergeCell ref="B205:C205"/>
    <mergeCell ref="D205:E205"/>
    <mergeCell ref="F205:G205"/>
    <mergeCell ref="H205:I205"/>
    <mergeCell ref="J205:K205"/>
    <mergeCell ref="B206:C206"/>
    <mergeCell ref="D206:E206"/>
    <mergeCell ref="F206:G206"/>
    <mergeCell ref="H206:I206"/>
    <mergeCell ref="J206:K206"/>
    <mergeCell ref="B207:C207"/>
    <mergeCell ref="D207:E207"/>
    <mergeCell ref="F207:G207"/>
    <mergeCell ref="H207:I207"/>
    <mergeCell ref="J207:K207"/>
    <mergeCell ref="B211:C211"/>
    <mergeCell ref="D211:E211"/>
    <mergeCell ref="F211:G211"/>
    <mergeCell ref="B215:K215"/>
    <mergeCell ref="B217:K217"/>
    <mergeCell ref="B219:K219"/>
    <mergeCell ref="B220:K220"/>
    <mergeCell ref="B223:K223"/>
    <mergeCell ref="B224:K224"/>
    <mergeCell ref="B221:K221"/>
    <mergeCell ref="B210:C210"/>
    <mergeCell ref="D210:E210"/>
    <mergeCell ref="F210:G210"/>
    <mergeCell ref="B208:C208"/>
    <mergeCell ref="D208:E208"/>
    <mergeCell ref="F208:G208"/>
    <mergeCell ref="H208:I208"/>
    <mergeCell ref="J208:K208"/>
    <mergeCell ref="B209:C209"/>
    <mergeCell ref="D209:E209"/>
    <mergeCell ref="F209:G209"/>
    <mergeCell ref="H209:I209"/>
    <mergeCell ref="J209:K209"/>
    <mergeCell ref="B229:C229"/>
    <mergeCell ref="D229:E229"/>
    <mergeCell ref="F229:G229"/>
    <mergeCell ref="H229:I229"/>
    <mergeCell ref="J229:K229"/>
    <mergeCell ref="B230:C230"/>
    <mergeCell ref="D230:E230"/>
    <mergeCell ref="F230:G230"/>
    <mergeCell ref="H230:I230"/>
    <mergeCell ref="J230:K230"/>
    <mergeCell ref="B227:C227"/>
    <mergeCell ref="D227:E227"/>
    <mergeCell ref="F227:G227"/>
    <mergeCell ref="H227:I227"/>
    <mergeCell ref="J227:K227"/>
    <mergeCell ref="B228:C228"/>
    <mergeCell ref="D228:E228"/>
    <mergeCell ref="F228:G228"/>
    <mergeCell ref="H228:I228"/>
    <mergeCell ref="J228:K228"/>
    <mergeCell ref="B234:C234"/>
    <mergeCell ref="D234:E234"/>
    <mergeCell ref="F234:G234"/>
    <mergeCell ref="H234:I234"/>
    <mergeCell ref="J234:K234"/>
    <mergeCell ref="B235:C235"/>
    <mergeCell ref="D235:E235"/>
    <mergeCell ref="F235:G235"/>
    <mergeCell ref="H235:I235"/>
    <mergeCell ref="J235:K235"/>
    <mergeCell ref="B231:C231"/>
    <mergeCell ref="D231:E231"/>
    <mergeCell ref="F231:G231"/>
    <mergeCell ref="H231:I231"/>
    <mergeCell ref="J231:K231"/>
    <mergeCell ref="B232:C232"/>
    <mergeCell ref="D232:E232"/>
    <mergeCell ref="F232:G232"/>
    <mergeCell ref="H232:I232"/>
    <mergeCell ref="J232:K232"/>
    <mergeCell ref="D239:E239"/>
    <mergeCell ref="F239:G239"/>
    <mergeCell ref="H239:I239"/>
    <mergeCell ref="J239:K239"/>
    <mergeCell ref="B241:C241"/>
    <mergeCell ref="D241:E241"/>
    <mergeCell ref="F241:G241"/>
    <mergeCell ref="B245:K245"/>
    <mergeCell ref="B247:K247"/>
    <mergeCell ref="B258:C258"/>
    <mergeCell ref="D258:E258"/>
    <mergeCell ref="F258:G258"/>
    <mergeCell ref="H258:I258"/>
    <mergeCell ref="J258:K258"/>
    <mergeCell ref="B236:C236"/>
    <mergeCell ref="D236:E236"/>
    <mergeCell ref="F236:G236"/>
    <mergeCell ref="H236:I236"/>
    <mergeCell ref="J236:K236"/>
    <mergeCell ref="B237:C237"/>
    <mergeCell ref="D237:E237"/>
    <mergeCell ref="F237:G237"/>
    <mergeCell ref="H237:I237"/>
    <mergeCell ref="J237:K237"/>
    <mergeCell ref="B240:C240"/>
    <mergeCell ref="D240:E240"/>
    <mergeCell ref="F240:G240"/>
    <mergeCell ref="B238:C238"/>
    <mergeCell ref="D238:E238"/>
    <mergeCell ref="F238:G238"/>
    <mergeCell ref="H238:I238"/>
    <mergeCell ref="J238:K238"/>
    <mergeCell ref="B239:C239"/>
    <mergeCell ref="B249:K249"/>
    <mergeCell ref="B250:K250"/>
    <mergeCell ref="B253:K253"/>
    <mergeCell ref="B254:K254"/>
    <mergeCell ref="B251:K251"/>
    <mergeCell ref="B255:K255"/>
    <mergeCell ref="B257:C257"/>
    <mergeCell ref="D257:E257"/>
    <mergeCell ref="F257:G257"/>
    <mergeCell ref="H257:I257"/>
    <mergeCell ref="J257:K257"/>
    <mergeCell ref="B261:C261"/>
    <mergeCell ref="D261:E261"/>
    <mergeCell ref="F261:G261"/>
    <mergeCell ref="H261:I261"/>
    <mergeCell ref="J261:K261"/>
    <mergeCell ref="B262:C262"/>
    <mergeCell ref="D262:E262"/>
    <mergeCell ref="F262:G262"/>
    <mergeCell ref="H262:I262"/>
    <mergeCell ref="J262:K262"/>
    <mergeCell ref="B259:C259"/>
    <mergeCell ref="D259:E259"/>
    <mergeCell ref="F259:G259"/>
    <mergeCell ref="H259:I259"/>
    <mergeCell ref="J259:K259"/>
    <mergeCell ref="B260:C260"/>
    <mergeCell ref="D260:E260"/>
    <mergeCell ref="F260:G260"/>
    <mergeCell ref="H260:I260"/>
    <mergeCell ref="J260:K260"/>
    <mergeCell ref="B266:C266"/>
    <mergeCell ref="D266:E266"/>
    <mergeCell ref="F266:G266"/>
    <mergeCell ref="H266:I266"/>
    <mergeCell ref="J266:K266"/>
    <mergeCell ref="B267:C267"/>
    <mergeCell ref="D267:E267"/>
    <mergeCell ref="F267:G267"/>
    <mergeCell ref="H267:I267"/>
    <mergeCell ref="J267:K267"/>
    <mergeCell ref="B264:C264"/>
    <mergeCell ref="D264:E264"/>
    <mergeCell ref="F264:G264"/>
    <mergeCell ref="H264:I264"/>
    <mergeCell ref="J264:K264"/>
    <mergeCell ref="B265:C265"/>
    <mergeCell ref="D265:E265"/>
    <mergeCell ref="F265:G265"/>
    <mergeCell ref="H265:I265"/>
    <mergeCell ref="J265:K265"/>
    <mergeCell ref="B269:C269"/>
    <mergeCell ref="D269:E269"/>
    <mergeCell ref="F269:G269"/>
    <mergeCell ref="B273:C273"/>
    <mergeCell ref="D273:E273"/>
    <mergeCell ref="F273:G273"/>
    <mergeCell ref="H269:I269"/>
    <mergeCell ref="J269:K269"/>
    <mergeCell ref="B271:C271"/>
    <mergeCell ref="B280:K280"/>
    <mergeCell ref="B281:K281"/>
    <mergeCell ref="B290:K290"/>
    <mergeCell ref="B292:C292"/>
    <mergeCell ref="D292:E292"/>
    <mergeCell ref="F292:G292"/>
    <mergeCell ref="H292:I292"/>
    <mergeCell ref="J292:K292"/>
    <mergeCell ref="B284:K284"/>
    <mergeCell ref="B285:K285"/>
    <mergeCell ref="B288:K288"/>
    <mergeCell ref="B289:K289"/>
    <mergeCell ref="B282:K282"/>
    <mergeCell ref="B286:K286"/>
    <mergeCell ref="B297:C297"/>
    <mergeCell ref="D297:E297"/>
    <mergeCell ref="F297:G297"/>
    <mergeCell ref="H297:I297"/>
    <mergeCell ref="J297:K297"/>
    <mergeCell ref="F293:G293"/>
    <mergeCell ref="H293:I293"/>
    <mergeCell ref="J293:K293"/>
    <mergeCell ref="B294:C294"/>
    <mergeCell ref="D294:E294"/>
    <mergeCell ref="F294:G294"/>
    <mergeCell ref="H294:I294"/>
    <mergeCell ref="J294:K294"/>
    <mergeCell ref="B293:C293"/>
    <mergeCell ref="B295:C295"/>
    <mergeCell ref="D295:E295"/>
    <mergeCell ref="F295:G295"/>
    <mergeCell ref="H295:I295"/>
    <mergeCell ref="J295:K295"/>
    <mergeCell ref="B296:C296"/>
    <mergeCell ref="D296:E296"/>
    <mergeCell ref="F296:G296"/>
    <mergeCell ref="H296:I296"/>
    <mergeCell ref="J296:K296"/>
    <mergeCell ref="B303:C303"/>
    <mergeCell ref="D303:E303"/>
    <mergeCell ref="F303:G303"/>
    <mergeCell ref="H303:I303"/>
    <mergeCell ref="J303:K303"/>
    <mergeCell ref="B299:C299"/>
    <mergeCell ref="D299:E299"/>
    <mergeCell ref="F299:G299"/>
    <mergeCell ref="H299:I299"/>
    <mergeCell ref="J299:K299"/>
    <mergeCell ref="H300:I300"/>
    <mergeCell ref="J300:K300"/>
    <mergeCell ref="B301:C301"/>
    <mergeCell ref="D301:E301"/>
    <mergeCell ref="F301:G301"/>
    <mergeCell ref="H301:I301"/>
    <mergeCell ref="J301:K301"/>
    <mergeCell ref="B302:C302"/>
    <mergeCell ref="D302:E302"/>
    <mergeCell ref="F302:G302"/>
    <mergeCell ref="H302:I302"/>
    <mergeCell ref="J302:K302"/>
    <mergeCell ref="J325:K325"/>
    <mergeCell ref="B322:C322"/>
    <mergeCell ref="D322:E322"/>
    <mergeCell ref="F322:G322"/>
    <mergeCell ref="H322:I322"/>
    <mergeCell ref="J322:K322"/>
    <mergeCell ref="B323:C323"/>
    <mergeCell ref="D323:E323"/>
    <mergeCell ref="F323:G323"/>
    <mergeCell ref="H323:I323"/>
    <mergeCell ref="J323:K323"/>
    <mergeCell ref="H324:I324"/>
    <mergeCell ref="J324:K324"/>
    <mergeCell ref="B325:C325"/>
    <mergeCell ref="D325:E325"/>
    <mergeCell ref="F325:G325"/>
    <mergeCell ref="H325:I325"/>
    <mergeCell ref="B324:C324"/>
    <mergeCell ref="D324:E324"/>
    <mergeCell ref="F324:G324"/>
    <mergeCell ref="B329:C329"/>
    <mergeCell ref="D329:E329"/>
    <mergeCell ref="F329:G329"/>
    <mergeCell ref="H329:I329"/>
    <mergeCell ref="J329:K329"/>
    <mergeCell ref="B330:C330"/>
    <mergeCell ref="D330:E330"/>
    <mergeCell ref="F330:G330"/>
    <mergeCell ref="H330:I330"/>
    <mergeCell ref="J330:K330"/>
    <mergeCell ref="B340:K340"/>
    <mergeCell ref="B341:K341"/>
    <mergeCell ref="B331:C331"/>
    <mergeCell ref="D331:E331"/>
    <mergeCell ref="F331:G331"/>
    <mergeCell ref="H331:I331"/>
    <mergeCell ref="J331:K331"/>
    <mergeCell ref="B332:C332"/>
    <mergeCell ref="D332:E332"/>
    <mergeCell ref="F332:G332"/>
    <mergeCell ref="H332:I332"/>
    <mergeCell ref="J332:K332"/>
    <mergeCell ref="B333:C333"/>
    <mergeCell ref="D333:E333"/>
    <mergeCell ref="F333:G333"/>
    <mergeCell ref="H333:I333"/>
    <mergeCell ref="J333:K333"/>
    <mergeCell ref="B334:C334"/>
    <mergeCell ref="D334:E334"/>
    <mergeCell ref="F334:G334"/>
    <mergeCell ref="H334:I334"/>
    <mergeCell ref="J334:K334"/>
    <mergeCell ref="B336:C336"/>
    <mergeCell ref="D336:E336"/>
    <mergeCell ref="F336:G336"/>
    <mergeCell ref="B342:K342"/>
    <mergeCell ref="B346:K346"/>
    <mergeCell ref="B355:C355"/>
    <mergeCell ref="D355:E355"/>
    <mergeCell ref="F355:G355"/>
    <mergeCell ref="H355:I355"/>
    <mergeCell ref="J355:K355"/>
    <mergeCell ref="B350:K350"/>
    <mergeCell ref="B352:C352"/>
    <mergeCell ref="D352:E352"/>
    <mergeCell ref="F352:G352"/>
    <mergeCell ref="H352:I352"/>
    <mergeCell ref="J352:K352"/>
    <mergeCell ref="B344:K344"/>
    <mergeCell ref="B345:K345"/>
    <mergeCell ref="B348:K348"/>
    <mergeCell ref="B349:K349"/>
    <mergeCell ref="B335:C335"/>
    <mergeCell ref="D335:E335"/>
    <mergeCell ref="F335:G335"/>
    <mergeCell ref="B356:C356"/>
    <mergeCell ref="D356:E356"/>
    <mergeCell ref="F356:G356"/>
    <mergeCell ref="H356:I356"/>
    <mergeCell ref="J356:K356"/>
    <mergeCell ref="B353:C353"/>
    <mergeCell ref="D353:E353"/>
    <mergeCell ref="F353:G353"/>
    <mergeCell ref="H353:I353"/>
    <mergeCell ref="J353:K353"/>
    <mergeCell ref="B354:C354"/>
    <mergeCell ref="D354:E354"/>
    <mergeCell ref="F354:G354"/>
    <mergeCell ref="H354:I354"/>
    <mergeCell ref="J354:K354"/>
    <mergeCell ref="J359:K359"/>
    <mergeCell ref="B360:C360"/>
    <mergeCell ref="D360:E360"/>
    <mergeCell ref="F360:G360"/>
    <mergeCell ref="H360:I360"/>
    <mergeCell ref="J360:K360"/>
    <mergeCell ref="B361:C361"/>
    <mergeCell ref="D361:E361"/>
    <mergeCell ref="F361:G361"/>
    <mergeCell ref="H361:I361"/>
    <mergeCell ref="J361:K361"/>
    <mergeCell ref="B370:K370"/>
    <mergeCell ref="B371:K371"/>
    <mergeCell ref="B374:K374"/>
    <mergeCell ref="B375:K375"/>
    <mergeCell ref="B364:C364"/>
    <mergeCell ref="D364:E364"/>
    <mergeCell ref="F364:G364"/>
    <mergeCell ref="B365:C365"/>
    <mergeCell ref="D365:E365"/>
    <mergeCell ref="F365:G365"/>
    <mergeCell ref="B372:K372"/>
    <mergeCell ref="D385:E385"/>
    <mergeCell ref="F385:G385"/>
    <mergeCell ref="H385:I385"/>
    <mergeCell ref="J385:K385"/>
    <mergeCell ref="B378:K378"/>
    <mergeCell ref="B379:K379"/>
    <mergeCell ref="B386:C386"/>
    <mergeCell ref="D386:E386"/>
    <mergeCell ref="F386:G386"/>
    <mergeCell ref="H386:I386"/>
    <mergeCell ref="J386:K386"/>
    <mergeCell ref="B382:C382"/>
    <mergeCell ref="D382:E382"/>
    <mergeCell ref="F382:G382"/>
    <mergeCell ref="H382:I382"/>
    <mergeCell ref="J382:K382"/>
    <mergeCell ref="B383:C383"/>
    <mergeCell ref="D383:E383"/>
    <mergeCell ref="F383:G383"/>
    <mergeCell ref="H383:I383"/>
    <mergeCell ref="J383:K383"/>
    <mergeCell ref="B395:C395"/>
    <mergeCell ref="D395:E395"/>
    <mergeCell ref="F395:G395"/>
    <mergeCell ref="B400:K400"/>
    <mergeCell ref="B401:K401"/>
    <mergeCell ref="B389:C389"/>
    <mergeCell ref="D389:E389"/>
    <mergeCell ref="F389:G389"/>
    <mergeCell ref="H389:I389"/>
    <mergeCell ref="J389:K389"/>
    <mergeCell ref="B390:C390"/>
    <mergeCell ref="D390:E390"/>
    <mergeCell ref="F390:G390"/>
    <mergeCell ref="H390:I390"/>
    <mergeCell ref="J390:K390"/>
    <mergeCell ref="B391:C391"/>
    <mergeCell ref="D391:E391"/>
    <mergeCell ref="F391:G391"/>
    <mergeCell ref="H391:I391"/>
    <mergeCell ref="J391:K391"/>
    <mergeCell ref="B392:C392"/>
    <mergeCell ref="D392:E392"/>
    <mergeCell ref="F392:G392"/>
    <mergeCell ref="H392:I392"/>
    <mergeCell ref="B396:C396"/>
    <mergeCell ref="D396:E396"/>
    <mergeCell ref="F396:G396"/>
    <mergeCell ref="B402:K402"/>
    <mergeCell ref="B406:K406"/>
    <mergeCell ref="B410:K410"/>
    <mergeCell ref="B404:K404"/>
    <mergeCell ref="B405:K405"/>
    <mergeCell ref="B408:K408"/>
    <mergeCell ref="B409:K409"/>
    <mergeCell ref="D422:E422"/>
    <mergeCell ref="F422:G422"/>
    <mergeCell ref="H422:I422"/>
    <mergeCell ref="J422:K422"/>
    <mergeCell ref="B423:C423"/>
    <mergeCell ref="D423:E423"/>
    <mergeCell ref="F423:G423"/>
    <mergeCell ref="H423:I423"/>
    <mergeCell ref="J423:K423"/>
    <mergeCell ref="B414:C414"/>
    <mergeCell ref="D414:E414"/>
    <mergeCell ref="F414:G414"/>
    <mergeCell ref="H414:I414"/>
    <mergeCell ref="J414:K414"/>
    <mergeCell ref="B412:C412"/>
    <mergeCell ref="D412:E412"/>
    <mergeCell ref="F412:G412"/>
    <mergeCell ref="H412:I412"/>
    <mergeCell ref="J412:K412"/>
    <mergeCell ref="B413:C413"/>
    <mergeCell ref="D413:E413"/>
    <mergeCell ref="F413:G413"/>
    <mergeCell ref="H413:I413"/>
    <mergeCell ref="J413:K413"/>
    <mergeCell ref="B420:C420"/>
    <mergeCell ref="D420:E420"/>
    <mergeCell ref="F420:G420"/>
    <mergeCell ref="H420:I420"/>
    <mergeCell ref="J420:K420"/>
    <mergeCell ref="B415:C415"/>
    <mergeCell ref="D415:E415"/>
    <mergeCell ref="F415:G415"/>
    <mergeCell ref="H415:I415"/>
    <mergeCell ref="J415:K415"/>
    <mergeCell ref="B416:C416"/>
    <mergeCell ref="D416:E416"/>
    <mergeCell ref="F416:G416"/>
    <mergeCell ref="H416:I416"/>
    <mergeCell ref="J416:K416"/>
    <mergeCell ref="B419:C419"/>
    <mergeCell ref="D419:E419"/>
    <mergeCell ref="F419:G419"/>
    <mergeCell ref="H419:I419"/>
    <mergeCell ref="J419:K419"/>
    <mergeCell ref="B138:C138"/>
    <mergeCell ref="D138:E138"/>
    <mergeCell ref="F138:G138"/>
    <mergeCell ref="H138:I138"/>
    <mergeCell ref="J138:K138"/>
    <mergeCell ref="B134:K134"/>
    <mergeCell ref="D271:E271"/>
    <mergeCell ref="F271:G271"/>
    <mergeCell ref="B274:C274"/>
    <mergeCell ref="D274:E274"/>
    <mergeCell ref="F274:G274"/>
    <mergeCell ref="B151:C151"/>
    <mergeCell ref="D151:E151"/>
    <mergeCell ref="F151:G151"/>
    <mergeCell ref="B155:K155"/>
    <mergeCell ref="B157:K157"/>
    <mergeCell ref="B270:C270"/>
    <mergeCell ref="D270:E270"/>
    <mergeCell ref="F270:G270"/>
    <mergeCell ref="B268:C268"/>
    <mergeCell ref="D268:E268"/>
    <mergeCell ref="F268:G268"/>
    <mergeCell ref="H268:I268"/>
    <mergeCell ref="J268:K268"/>
    <mergeCell ref="D293:E293"/>
    <mergeCell ref="H304:I304"/>
    <mergeCell ref="J304:K304"/>
    <mergeCell ref="B306:C306"/>
    <mergeCell ref="D306:E306"/>
    <mergeCell ref="F306:G306"/>
    <mergeCell ref="B312:K312"/>
    <mergeCell ref="B316:K316"/>
    <mergeCell ref="B320:K320"/>
    <mergeCell ref="B304:C304"/>
    <mergeCell ref="D304:E304"/>
    <mergeCell ref="F304:G304"/>
    <mergeCell ref="B305:C305"/>
    <mergeCell ref="D305:E305"/>
    <mergeCell ref="F305:G305"/>
    <mergeCell ref="B318:K318"/>
    <mergeCell ref="B319:K319"/>
    <mergeCell ref="B310:K310"/>
    <mergeCell ref="B311:K311"/>
    <mergeCell ref="B314:K314"/>
    <mergeCell ref="B315:K315"/>
    <mergeCell ref="B300:C300"/>
    <mergeCell ref="D300:E300"/>
    <mergeCell ref="F300:G300"/>
    <mergeCell ref="B327:C327"/>
    <mergeCell ref="D327:E327"/>
    <mergeCell ref="F327:G327"/>
    <mergeCell ref="H327:I327"/>
    <mergeCell ref="J327:K327"/>
    <mergeCell ref="B326:C326"/>
    <mergeCell ref="D326:E326"/>
    <mergeCell ref="F326:G326"/>
    <mergeCell ref="H326:I326"/>
    <mergeCell ref="J326:K326"/>
    <mergeCell ref="B357:C357"/>
    <mergeCell ref="D357:E357"/>
    <mergeCell ref="F357:G357"/>
    <mergeCell ref="H357:I357"/>
    <mergeCell ref="J357:K357"/>
    <mergeCell ref="H364:I364"/>
    <mergeCell ref="J364:K364"/>
    <mergeCell ref="B366:C366"/>
    <mergeCell ref="D366:E366"/>
    <mergeCell ref="F366:G366"/>
    <mergeCell ref="B362:C362"/>
    <mergeCell ref="D362:E362"/>
    <mergeCell ref="F362:G362"/>
    <mergeCell ref="H362:I362"/>
    <mergeCell ref="J362:K362"/>
    <mergeCell ref="B363:C363"/>
    <mergeCell ref="D363:E363"/>
    <mergeCell ref="F363:G363"/>
    <mergeCell ref="H363:I363"/>
    <mergeCell ref="J363:K363"/>
    <mergeCell ref="B359:C359"/>
    <mergeCell ref="D359:E359"/>
    <mergeCell ref="F359:G359"/>
    <mergeCell ref="H359:I359"/>
    <mergeCell ref="B376:K376"/>
    <mergeCell ref="B380:K380"/>
    <mergeCell ref="B387:C387"/>
    <mergeCell ref="D387:E387"/>
    <mergeCell ref="F387:G387"/>
    <mergeCell ref="H387:I387"/>
    <mergeCell ref="J387:K387"/>
    <mergeCell ref="H394:I394"/>
    <mergeCell ref="J394:K394"/>
    <mergeCell ref="B393:C393"/>
    <mergeCell ref="D393:E393"/>
    <mergeCell ref="F393:G393"/>
    <mergeCell ref="H393:I393"/>
    <mergeCell ref="J393:K393"/>
    <mergeCell ref="B394:C394"/>
    <mergeCell ref="D394:E394"/>
    <mergeCell ref="F394:G394"/>
    <mergeCell ref="J392:K392"/>
    <mergeCell ref="B384:C384"/>
    <mergeCell ref="D384:E384"/>
    <mergeCell ref="F384:G384"/>
    <mergeCell ref="H384:I384"/>
    <mergeCell ref="J384:K384"/>
    <mergeCell ref="B385:C385"/>
    <mergeCell ref="B430:K430"/>
    <mergeCell ref="B417:C417"/>
    <mergeCell ref="D417:E417"/>
    <mergeCell ref="F417:G417"/>
    <mergeCell ref="H417:I417"/>
    <mergeCell ref="J417:K417"/>
    <mergeCell ref="H424:I424"/>
    <mergeCell ref="J424:K424"/>
    <mergeCell ref="B426:C426"/>
    <mergeCell ref="D426:E426"/>
    <mergeCell ref="F426:G426"/>
    <mergeCell ref="B424:C424"/>
    <mergeCell ref="D424:E424"/>
    <mergeCell ref="F424:G424"/>
    <mergeCell ref="B425:C425"/>
    <mergeCell ref="D425:E425"/>
    <mergeCell ref="F425:G425"/>
    <mergeCell ref="B429:K429"/>
    <mergeCell ref="B421:C421"/>
    <mergeCell ref="D421:E421"/>
    <mergeCell ref="F421:G421"/>
    <mergeCell ref="H421:I421"/>
    <mergeCell ref="J421:K421"/>
    <mergeCell ref="B422:C422"/>
  </mergeCells>
  <dataValidations count="8">
    <dataValidation type="textLength" operator="lessThan" showInputMessage="1" showErrorMessage="1" errorTitle="Limited to 150 characters" error="This cell is limited to 150 characters including spaces." sqref="B61:C61" xr:uid="{00000000-0002-0000-0500-000000000000}">
      <formula1>150</formula1>
    </dataValidation>
    <dataValidation type="textLength" operator="lessThanOrEqual" allowBlank="1" showInputMessage="1" showErrorMessage="1" errorTitle="Cell limited to 2000 characters " error="This cell is limited to 2000 characters including spaces." sqref="B430:K430" xr:uid="{8740898D-A7FC-4FFF-99C2-6666394401B9}">
      <formula1>2000</formula1>
    </dataValidation>
    <dataValidation type="list" allowBlank="1" showInputMessage="1" showErrorMessage="1" sqref="B252:K252 C158:K158 B132:K132 C188:K188 B162:K162 C218:K218 B192:K192 C248:K248 B222:K222 C128:K128" xr:uid="{00000000-0002-0000-0500-000002000000}">
      <formula1>$S$278:$S$282</formula1>
    </dataValidation>
    <dataValidation type="textLength" operator="lessThanOrEqual" allowBlank="1" showInputMessage="1" showErrorMessage="1" errorTitle="Cell limited to 150 characters" error=" This cell is limited to 150 characters including spaces." sqref="B137:K137 B139:K139 B141:K141 B197:K197 B199:K199 B201:K201 B167:K167 B169:K169 B171:K171 B227:K227 B229:K229 B231:K231 B257:K257 B259:K259 B261:K261 B294:K294 B292:K292 B296:K296 B324:K324 B354:K354 B322:K322 B326:K326 B352:K352 B356:K356 B384:K384 B382:K382 B386:K386 B414:K414 B412:K412 B416:K416" xr:uid="{71DFCCD6-D8F6-49CF-A85F-CA21D9353289}">
      <formula1>150</formula1>
    </dataValidation>
    <dataValidation type="textLength" operator="lessThanOrEqual" showInputMessage="1" showErrorMessage="1" errorTitle="Cell limited to 500 characters" error="This cell is limited to 500 characters including spaces." sqref="B126 B130 B186 B160 B156 B134 B376 B216 B190 B246 B220 B250 B286 B290 B316 B346 B282:K282 B320 B312:K312 B350 B342:K342 B280:K280 B310:K310 B340:K340 B380 B372:K372 B184 B254 B224 B194 B164 B124:K124 B154:K154 B214:K214 B244:K244 B370:K370 B406 B410 B402:K402 B400:K400" xr:uid="{1FDB4911-A6C5-4EAE-9367-681B30D5ECC0}">
      <formula1>500</formula1>
    </dataValidation>
    <dataValidation type="textLength" operator="lessThan" showInputMessage="1" showErrorMessage="1" errorTitle="Cell limited to 150 characters" error="This cell is limited to 150 characters including spaces." sqref="B63:K63 B75:K75 B77:K77 B89:K89 B91:K91 B103:K103 B105:K105 B117:K117 B119:K119 D61:K61" xr:uid="{00000000-0002-0000-0500-000006000000}">
      <formula1>150</formula1>
    </dataValidation>
    <dataValidation type="textLength" operator="lessThan" showInputMessage="1" showErrorMessage="1" errorTitle="Cell limited to 500 characters" error="This cell is limited to 500 characters including spaces." sqref="B16:K19 B23:K26 B30:K33 B37:K40 B44:K47 B58 B72 B86 B100 B114 B81 B95 B109 B53:K56 B67" xr:uid="{00000000-0002-0000-0500-000007000000}">
      <formula1>500</formula1>
    </dataValidation>
    <dataValidation type="list" allowBlank="1" showInputMessage="1" showErrorMessage="1" sqref="B374:K374 B284:K284 B314:K314 B344:K344 B288:K288 B318:K318 B348:K348 B378:K378 B408:K408 B404:K404" xr:uid="{BA9C4DBC-3379-4C82-BAD7-4E36F294183F}">
      <formula1>$S$124:$S$128</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5"/>
  <sheetViews>
    <sheetView workbookViewId="0">
      <selection activeCell="F7" sqref="F7"/>
    </sheetView>
  </sheetViews>
  <sheetFormatPr defaultRowHeight="15" x14ac:dyDescent="0.25"/>
  <cols>
    <col min="1" max="1" width="2.7109375" style="6" customWidth="1"/>
    <col min="2" max="11" width="15.42578125" style="6" customWidth="1"/>
    <col min="12" max="16384" width="9.140625" style="6"/>
  </cols>
  <sheetData>
    <row r="1" spans="2:11" ht="15.75" thickBot="1" x14ac:dyDescent="0.3"/>
    <row r="2" spans="2:11" ht="15.75" thickBot="1" x14ac:dyDescent="0.3">
      <c r="B2" s="3" t="s">
        <v>82</v>
      </c>
      <c r="C2" s="2"/>
      <c r="D2" s="2"/>
      <c r="E2" s="2"/>
      <c r="F2" s="2"/>
      <c r="G2" s="2"/>
      <c r="H2" s="2"/>
      <c r="I2" s="2"/>
      <c r="J2" s="2"/>
      <c r="K2" s="4"/>
    </row>
    <row r="3" spans="2:11" ht="15.75" thickBot="1" x14ac:dyDescent="0.3"/>
    <row r="4" spans="2:11" ht="15.75" thickBot="1" x14ac:dyDescent="0.3">
      <c r="B4" s="9" t="s">
        <v>208</v>
      </c>
      <c r="C4" s="10"/>
      <c r="D4" s="10"/>
      <c r="E4" s="10"/>
      <c r="F4" s="10"/>
      <c r="G4" s="10"/>
      <c r="H4" s="10"/>
      <c r="I4" s="10"/>
      <c r="J4" s="10"/>
      <c r="K4" s="1"/>
    </row>
    <row r="5" spans="2:11" ht="318.95" customHeight="1" thickBot="1" x14ac:dyDescent="0.3">
      <c r="B5" s="171" t="s">
        <v>83</v>
      </c>
      <c r="C5" s="172"/>
      <c r="D5" s="172"/>
      <c r="E5" s="172"/>
      <c r="F5" s="172"/>
      <c r="G5" s="172"/>
      <c r="H5" s="172"/>
      <c r="I5" s="172"/>
      <c r="J5" s="172"/>
      <c r="K5" s="173"/>
    </row>
  </sheetData>
  <sheetProtection algorithmName="SHA-512" hashValue="6KbxAExNuKtlNYRwpDEmDYWXY5LXHMXUfNtwwLGu7Un1hw5RHjHxJOsh8DVODMwWfJa6OZNBOps6RatTPw0CSQ==" saltValue="hc+4sfc+vyb2J1YYMKbg6Q==" spinCount="100000" sheet="1" objects="1" scenarios="1"/>
  <mergeCells count="1">
    <mergeCell ref="B5:K5"/>
  </mergeCells>
  <dataValidations count="1">
    <dataValidation type="textLength" operator="lessThanOrEqual" showInputMessage="1" showErrorMessage="1" sqref="B5:K5" xr:uid="{00000000-0002-0000-0700-000000000000}">
      <formula1>5000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68"/>
  <sheetViews>
    <sheetView workbookViewId="0">
      <selection activeCell="I68" sqref="I68:J68"/>
    </sheetView>
  </sheetViews>
  <sheetFormatPr defaultRowHeight="15" outlineLevelRow="1" x14ac:dyDescent="0.25"/>
  <cols>
    <col min="1" max="1" width="2.7109375" style="40" customWidth="1"/>
    <col min="2" max="11" width="15.42578125" style="40" customWidth="1"/>
    <col min="12" max="18" width="9.140625" style="40"/>
    <col min="19" max="20" width="8.7109375" style="40" customWidth="1"/>
    <col min="21" max="16384" width="9.140625" style="40"/>
  </cols>
  <sheetData>
    <row r="1" spans="2:11" ht="15.75" thickBot="1" x14ac:dyDescent="0.3"/>
    <row r="2" spans="2:11" ht="15.75" thickBot="1" x14ac:dyDescent="0.3">
      <c r="B2" s="47" t="s">
        <v>60</v>
      </c>
      <c r="C2" s="48"/>
      <c r="D2" s="48"/>
      <c r="E2" s="48"/>
      <c r="F2" s="48"/>
      <c r="G2" s="48"/>
      <c r="H2" s="48"/>
      <c r="I2" s="48"/>
      <c r="J2" s="48"/>
      <c r="K2" s="69"/>
    </row>
    <row r="3" spans="2:11" ht="15.75" thickBot="1" x14ac:dyDescent="0.3"/>
    <row r="4" spans="2:11" ht="15.75" thickBot="1" x14ac:dyDescent="0.3">
      <c r="B4" s="70" t="s">
        <v>0</v>
      </c>
      <c r="C4" s="71"/>
      <c r="D4" s="71" t="str">
        <f>'RP 1'!D$2</f>
        <v>[Research Program 1 Name]</v>
      </c>
      <c r="E4" s="71"/>
      <c r="F4" s="71"/>
      <c r="G4" s="71"/>
      <c r="H4" s="71"/>
      <c r="I4" s="71"/>
      <c r="J4" s="71"/>
      <c r="K4" s="72"/>
    </row>
    <row r="5" spans="2:11" ht="15.75" outlineLevel="1" thickBot="1" x14ac:dyDescent="0.3"/>
    <row r="6" spans="2:11" ht="45" customHeight="1" outlineLevel="1" thickBot="1" x14ac:dyDescent="0.3">
      <c r="C6" s="182" t="str">
        <f>"Inputs into "&amp;D4</f>
        <v>Inputs into [Research Program 1 Name]</v>
      </c>
      <c r="D6" s="183"/>
      <c r="E6" s="73"/>
      <c r="F6" s="182" t="str">
        <f>"Expected cost of all usage of outputs for "&amp;D4</f>
        <v>Expected cost of all usage of outputs for [Research Program 1 Name]</v>
      </c>
      <c r="G6" s="183"/>
      <c r="H6" s="73"/>
      <c r="I6" s="182" t="str">
        <f>"Expected costs associated with "&amp;D4</f>
        <v>Expected costs associated with [Research Program 1 Name]</v>
      </c>
      <c r="J6" s="183"/>
    </row>
    <row r="7" spans="2:11" ht="15.75" outlineLevel="1" thickBot="1" x14ac:dyDescent="0.3"/>
    <row r="8" spans="2:11" ht="15.75" outlineLevel="1" thickBot="1" x14ac:dyDescent="0.3">
      <c r="C8" s="155">
        <f>'RP 1'!$G$10</f>
        <v>0</v>
      </c>
      <c r="D8" s="165"/>
      <c r="E8" s="73" t="s">
        <v>61</v>
      </c>
      <c r="F8" s="155">
        <f>'RP 1'!F274</f>
        <v>0</v>
      </c>
      <c r="G8" s="165"/>
      <c r="H8" s="73" t="s">
        <v>63</v>
      </c>
      <c r="I8" s="155">
        <f>C8+F8</f>
        <v>0</v>
      </c>
      <c r="J8" s="165"/>
    </row>
    <row r="9" spans="2:11" outlineLevel="1" x14ac:dyDescent="0.25"/>
    <row r="10" spans="2:11" ht="15.75" outlineLevel="1" thickBot="1" x14ac:dyDescent="0.3"/>
    <row r="11" spans="2:11" ht="45" customHeight="1" outlineLevel="1" thickBot="1" x14ac:dyDescent="0.3">
      <c r="C11" s="182" t="str">
        <f>"Expected benefits associated with "&amp;D4</f>
        <v>Expected benefits associated with [Research Program 1 Name]</v>
      </c>
      <c r="D11" s="183"/>
      <c r="E11" s="73"/>
      <c r="F11" s="182" t="str">
        <f>"Expected costs associated with "&amp;D4</f>
        <v>Expected costs associated with [Research Program 1 Name]</v>
      </c>
      <c r="G11" s="183"/>
      <c r="H11" s="73"/>
      <c r="I11" s="182" t="str">
        <f>"Expected Benefit: Cost ratio of "&amp;D4</f>
        <v>Expected Benefit: Cost ratio of [Research Program 1 Name]</v>
      </c>
      <c r="J11" s="183"/>
    </row>
    <row r="12" spans="2:11" ht="15.75" outlineLevel="1" thickBot="1" x14ac:dyDescent="0.3"/>
    <row r="13" spans="2:11" ht="15.75" outlineLevel="1" thickBot="1" x14ac:dyDescent="0.3">
      <c r="C13" s="155">
        <f>SUM('RP 1'!$F$306:$G$306,'RP 1'!$F$336:$G$336,'RP 1'!$F$366:$G$366,'RP 1'!$F$396:$F$396,'RP 1'!$F$426:$F$426)</f>
        <v>0</v>
      </c>
      <c r="D13" s="165"/>
      <c r="E13" s="73" t="s">
        <v>62</v>
      </c>
      <c r="F13" s="155">
        <f>I8</f>
        <v>0</v>
      </c>
      <c r="G13" s="165"/>
      <c r="H13" s="73" t="s">
        <v>63</v>
      </c>
      <c r="I13" s="186">
        <f>IF(F13,C13/F13,0)</f>
        <v>0</v>
      </c>
      <c r="J13" s="187"/>
    </row>
    <row r="14" spans="2:11" outlineLevel="1" x14ac:dyDescent="0.25"/>
    <row r="15" spans="2:11" ht="15.75" thickBot="1" x14ac:dyDescent="0.3"/>
    <row r="16" spans="2:11" ht="15.75" thickBot="1" x14ac:dyDescent="0.3">
      <c r="B16" s="70" t="s">
        <v>73</v>
      </c>
      <c r="C16" s="71"/>
      <c r="D16" s="71" t="str">
        <f>'RP 2'!$D$2:$H$2</f>
        <v>[Research Program 2 Name]</v>
      </c>
      <c r="E16" s="71"/>
      <c r="F16" s="71"/>
      <c r="G16" s="71"/>
      <c r="H16" s="71"/>
      <c r="I16" s="71"/>
      <c r="J16" s="71"/>
      <c r="K16" s="72"/>
    </row>
    <row r="17" spans="2:11" ht="15.75" outlineLevel="1" thickBot="1" x14ac:dyDescent="0.3"/>
    <row r="18" spans="2:11" ht="45" customHeight="1" outlineLevel="1" thickBot="1" x14ac:dyDescent="0.3">
      <c r="C18" s="182" t="str">
        <f>"Inputs into "&amp;D16</f>
        <v>Inputs into [Research Program 2 Name]</v>
      </c>
      <c r="D18" s="183"/>
      <c r="E18" s="73"/>
      <c r="F18" s="182" t="str">
        <f>"Expected cost of all usage of outputs for "&amp;D16</f>
        <v>Expected cost of all usage of outputs for [Research Program 2 Name]</v>
      </c>
      <c r="G18" s="183"/>
      <c r="H18" s="73"/>
      <c r="I18" s="182" t="str">
        <f>"Expected costs associated with "&amp;D16</f>
        <v>Expected costs associated with [Research Program 2 Name]</v>
      </c>
      <c r="J18" s="183"/>
    </row>
    <row r="19" spans="2:11" ht="15.75" outlineLevel="1" thickBot="1" x14ac:dyDescent="0.3"/>
    <row r="20" spans="2:11" ht="15.75" outlineLevel="1" thickBot="1" x14ac:dyDescent="0.3">
      <c r="C20" s="155">
        <f>'RP 2'!$G$10</f>
        <v>0</v>
      </c>
      <c r="D20" s="165"/>
      <c r="E20" s="73" t="s">
        <v>61</v>
      </c>
      <c r="F20" s="155">
        <f>'RP 2'!F$274</f>
        <v>0</v>
      </c>
      <c r="G20" s="165"/>
      <c r="H20" s="73" t="s">
        <v>63</v>
      </c>
      <c r="I20" s="155">
        <f>C20+F20</f>
        <v>0</v>
      </c>
      <c r="J20" s="165"/>
    </row>
    <row r="21" spans="2:11" outlineLevel="1" x14ac:dyDescent="0.25"/>
    <row r="22" spans="2:11" ht="15.75" outlineLevel="1" thickBot="1" x14ac:dyDescent="0.3"/>
    <row r="23" spans="2:11" ht="45" customHeight="1" outlineLevel="1" thickBot="1" x14ac:dyDescent="0.3">
      <c r="C23" s="182" t="str">
        <f>"Expected benefits associated with "&amp;D16</f>
        <v>Expected benefits associated with [Research Program 2 Name]</v>
      </c>
      <c r="D23" s="183"/>
      <c r="E23" s="73"/>
      <c r="F23" s="182" t="str">
        <f>"Expected costs associated with "&amp;D16</f>
        <v>Expected costs associated with [Research Program 2 Name]</v>
      </c>
      <c r="G23" s="183"/>
      <c r="H23" s="73"/>
      <c r="I23" s="184" t="str">
        <f>"Expected Benefit: Cost ratio of "&amp;D16</f>
        <v>Expected Benefit: Cost ratio of [Research Program 2 Name]</v>
      </c>
      <c r="J23" s="185"/>
    </row>
    <row r="24" spans="2:11" ht="15.75" outlineLevel="1" thickBot="1" x14ac:dyDescent="0.3"/>
    <row r="25" spans="2:11" ht="15.75" outlineLevel="1" thickBot="1" x14ac:dyDescent="0.3">
      <c r="C25" s="155">
        <f>SUM('RP 2'!$F$306:$G$306,'RP 2'!$F$336:$G$336,'RP 2'!$F$366:$G$366,'RP 2'!$F$396:$F$396,'RP 2'!$F$426:$F$426)</f>
        <v>0</v>
      </c>
      <c r="D25" s="165"/>
      <c r="E25" s="73" t="s">
        <v>62</v>
      </c>
      <c r="F25" s="155">
        <f>I20</f>
        <v>0</v>
      </c>
      <c r="G25" s="165"/>
      <c r="H25" s="73" t="s">
        <v>63</v>
      </c>
      <c r="I25" s="186">
        <f>IF(F25,C25/F25,0)</f>
        <v>0</v>
      </c>
      <c r="J25" s="187"/>
    </row>
    <row r="26" spans="2:11" outlineLevel="1" x14ac:dyDescent="0.25"/>
    <row r="27" spans="2:11" ht="15.75" thickBot="1" x14ac:dyDescent="0.3"/>
    <row r="28" spans="2:11" ht="15.75" thickBot="1" x14ac:dyDescent="0.3">
      <c r="B28" s="70" t="s">
        <v>74</v>
      </c>
      <c r="C28" s="71"/>
      <c r="D28" s="71" t="str">
        <f>'RP 3'!$D$2:$H$2</f>
        <v>[Research Program 3 Name]</v>
      </c>
      <c r="E28" s="71"/>
      <c r="F28" s="71"/>
      <c r="G28" s="71"/>
      <c r="H28" s="71"/>
      <c r="I28" s="71"/>
      <c r="J28" s="71"/>
      <c r="K28" s="72"/>
    </row>
    <row r="29" spans="2:11" ht="15.75" outlineLevel="1" thickBot="1" x14ac:dyDescent="0.3"/>
    <row r="30" spans="2:11" ht="45" customHeight="1" outlineLevel="1" thickBot="1" x14ac:dyDescent="0.3">
      <c r="C30" s="182" t="str">
        <f>"Inputs into "&amp;D28</f>
        <v>Inputs into [Research Program 3 Name]</v>
      </c>
      <c r="D30" s="183"/>
      <c r="E30" s="73"/>
      <c r="F30" s="182" t="str">
        <f>"Expected cost of all usage of outputs for "&amp;D28</f>
        <v>Expected cost of all usage of outputs for [Research Program 3 Name]</v>
      </c>
      <c r="G30" s="183"/>
      <c r="H30" s="73"/>
      <c r="I30" s="184" t="str">
        <f>"Expected costs associated with "&amp;D28</f>
        <v>Expected costs associated with [Research Program 3 Name]</v>
      </c>
      <c r="J30" s="185"/>
    </row>
    <row r="31" spans="2:11" ht="15.75" outlineLevel="1" thickBot="1" x14ac:dyDescent="0.3"/>
    <row r="32" spans="2:11" ht="15.75" outlineLevel="1" thickBot="1" x14ac:dyDescent="0.3">
      <c r="C32" s="155">
        <f>'RP 3'!$G$10</f>
        <v>0</v>
      </c>
      <c r="D32" s="165"/>
      <c r="E32" s="73" t="s">
        <v>61</v>
      </c>
      <c r="F32" s="155">
        <f>'RP 3'!F$274</f>
        <v>0</v>
      </c>
      <c r="G32" s="165"/>
      <c r="H32" s="73" t="s">
        <v>63</v>
      </c>
      <c r="I32" s="155">
        <f>C32+F32</f>
        <v>0</v>
      </c>
      <c r="J32" s="165"/>
    </row>
    <row r="33" spans="2:11" outlineLevel="1" x14ac:dyDescent="0.25"/>
    <row r="34" spans="2:11" ht="15.75" outlineLevel="1" thickBot="1" x14ac:dyDescent="0.3"/>
    <row r="35" spans="2:11" ht="45" customHeight="1" outlineLevel="1" thickBot="1" x14ac:dyDescent="0.3">
      <c r="C35" s="182" t="str">
        <f>"Expected benefits associated with "&amp;D28</f>
        <v>Expected benefits associated with [Research Program 3 Name]</v>
      </c>
      <c r="D35" s="183"/>
      <c r="E35" s="73"/>
      <c r="F35" s="182" t="str">
        <f>"Expected costs associated with "&amp;D28</f>
        <v>Expected costs associated with [Research Program 3 Name]</v>
      </c>
      <c r="G35" s="183"/>
      <c r="H35" s="73"/>
      <c r="I35" s="184" t="str">
        <f>"Expected Benefit: Cost ratio of "&amp;D28</f>
        <v>Expected Benefit: Cost ratio of [Research Program 3 Name]</v>
      </c>
      <c r="J35" s="185"/>
    </row>
    <row r="36" spans="2:11" ht="15.75" outlineLevel="1" thickBot="1" x14ac:dyDescent="0.3"/>
    <row r="37" spans="2:11" ht="15.75" outlineLevel="1" thickBot="1" x14ac:dyDescent="0.3">
      <c r="C37" s="155">
        <f>SUM('RP 3'!$F$306:$G$306,'RP 3'!$F$336:$G$336,'RP 3'!$F$366:$G$366,'RP 3'!$F$396:$F$396,'RP 3'!$F$426:$F$426)</f>
        <v>0</v>
      </c>
      <c r="D37" s="156"/>
      <c r="E37" s="73" t="s">
        <v>62</v>
      </c>
      <c r="F37" s="155">
        <f>I32</f>
        <v>0</v>
      </c>
      <c r="G37" s="165"/>
      <c r="H37" s="73" t="s">
        <v>63</v>
      </c>
      <c r="I37" s="186">
        <f>IF(F37,C37/F37,0)</f>
        <v>0</v>
      </c>
      <c r="J37" s="187"/>
    </row>
    <row r="38" spans="2:11" outlineLevel="1" x14ac:dyDescent="0.25"/>
    <row r="39" spans="2:11" ht="15.75" thickBot="1" x14ac:dyDescent="0.3"/>
    <row r="40" spans="2:11" ht="15.75" thickBot="1" x14ac:dyDescent="0.3">
      <c r="B40" s="70" t="s">
        <v>76</v>
      </c>
      <c r="C40" s="71"/>
      <c r="D40" s="71" t="str">
        <f>'RP 4'!$D$2:$H$2</f>
        <v>[Research Program 4 Name]</v>
      </c>
      <c r="E40" s="71"/>
      <c r="F40" s="71"/>
      <c r="G40" s="71"/>
      <c r="H40" s="71"/>
      <c r="I40" s="71"/>
      <c r="J40" s="71"/>
      <c r="K40" s="72"/>
    </row>
    <row r="41" spans="2:11" ht="15.75" outlineLevel="1" thickBot="1" x14ac:dyDescent="0.3"/>
    <row r="42" spans="2:11" ht="45" customHeight="1" outlineLevel="1" thickBot="1" x14ac:dyDescent="0.3">
      <c r="C42" s="182" t="str">
        <f>"Inputs into "&amp;D40</f>
        <v>Inputs into [Research Program 4 Name]</v>
      </c>
      <c r="D42" s="183"/>
      <c r="E42" s="73"/>
      <c r="F42" s="182" t="str">
        <f>"Expected cost of all usage of outputs for "&amp;D40</f>
        <v>Expected cost of all usage of outputs for [Research Program 4 Name]</v>
      </c>
      <c r="G42" s="183"/>
      <c r="H42" s="73"/>
      <c r="I42" s="184" t="str">
        <f>"Expected costs associated with "&amp;D40</f>
        <v>Expected costs associated with [Research Program 4 Name]</v>
      </c>
      <c r="J42" s="185"/>
    </row>
    <row r="43" spans="2:11" ht="15.75" outlineLevel="1" thickBot="1" x14ac:dyDescent="0.3"/>
    <row r="44" spans="2:11" ht="15.75" outlineLevel="1" thickBot="1" x14ac:dyDescent="0.3">
      <c r="C44" s="155">
        <f>'RP 4'!$G$10</f>
        <v>0</v>
      </c>
      <c r="D44" s="165"/>
      <c r="E44" s="73" t="s">
        <v>61</v>
      </c>
      <c r="F44" s="155">
        <f>'RP 4'!F$274</f>
        <v>0</v>
      </c>
      <c r="G44" s="165"/>
      <c r="H44" s="73" t="s">
        <v>63</v>
      </c>
      <c r="I44" s="155">
        <f>C44+F44</f>
        <v>0</v>
      </c>
      <c r="J44" s="165"/>
    </row>
    <row r="45" spans="2:11" outlineLevel="1" x14ac:dyDescent="0.25"/>
    <row r="46" spans="2:11" ht="15.75" outlineLevel="1" thickBot="1" x14ac:dyDescent="0.3"/>
    <row r="47" spans="2:11" ht="45" customHeight="1" outlineLevel="1" thickBot="1" x14ac:dyDescent="0.3">
      <c r="C47" s="182" t="str">
        <f>"Expected benefits associated with "&amp;D40</f>
        <v>Expected benefits associated with [Research Program 4 Name]</v>
      </c>
      <c r="D47" s="183"/>
      <c r="E47" s="73"/>
      <c r="F47" s="182" t="str">
        <f>"Expected costs associated with "&amp;D40</f>
        <v>Expected costs associated with [Research Program 4 Name]</v>
      </c>
      <c r="G47" s="183"/>
      <c r="H47" s="73"/>
      <c r="I47" s="184" t="str">
        <f>"Expected Benefit: Cost ratio of "&amp;D40</f>
        <v>Expected Benefit: Cost ratio of [Research Program 4 Name]</v>
      </c>
      <c r="J47" s="185"/>
    </row>
    <row r="48" spans="2:11" ht="15.75" outlineLevel="1" thickBot="1" x14ac:dyDescent="0.3"/>
    <row r="49" spans="2:11" ht="15.75" outlineLevel="1" thickBot="1" x14ac:dyDescent="0.3">
      <c r="C49" s="155">
        <f>SUM('RP 4'!$F$306:$G$306,'RP 4'!$F$336:$G$336,'RP 4'!$F$366:$G$366,'RP 4'!$F$396:$F$396,'RP 4'!$F$426:$F$426)</f>
        <v>0</v>
      </c>
      <c r="D49" s="165"/>
      <c r="E49" s="73" t="s">
        <v>62</v>
      </c>
      <c r="F49" s="155">
        <f>I44</f>
        <v>0</v>
      </c>
      <c r="G49" s="165"/>
      <c r="H49" s="73" t="s">
        <v>63</v>
      </c>
      <c r="I49" s="186">
        <f>IF(F49,C49/F49,0)</f>
        <v>0</v>
      </c>
      <c r="J49" s="187"/>
    </row>
    <row r="50" spans="2:11" outlineLevel="1" x14ac:dyDescent="0.25"/>
    <row r="51" spans="2:11" ht="15.75" thickBot="1" x14ac:dyDescent="0.3"/>
    <row r="52" spans="2:11" ht="15.75" thickBot="1" x14ac:dyDescent="0.3">
      <c r="B52" s="70" t="s">
        <v>75</v>
      </c>
      <c r="C52" s="71"/>
      <c r="D52" s="71" t="str">
        <f>'RP 5'!$D$2:$H$2</f>
        <v>[Research Program 5 Name]</v>
      </c>
      <c r="E52" s="71"/>
      <c r="F52" s="71"/>
      <c r="G52" s="71"/>
      <c r="H52" s="71"/>
      <c r="I52" s="71"/>
      <c r="J52" s="71"/>
      <c r="K52" s="72"/>
    </row>
    <row r="53" spans="2:11" ht="15.75" outlineLevel="1" thickBot="1" x14ac:dyDescent="0.3"/>
    <row r="54" spans="2:11" ht="45" customHeight="1" outlineLevel="1" thickBot="1" x14ac:dyDescent="0.3">
      <c r="C54" s="182" t="str">
        <f>"Inputs into "&amp;D52</f>
        <v>Inputs into [Research Program 5 Name]</v>
      </c>
      <c r="D54" s="183"/>
      <c r="E54" s="73"/>
      <c r="F54" s="182" t="str">
        <f>"Expected cost of all usage of outputs for "&amp;D52</f>
        <v>Expected cost of all usage of outputs for [Research Program 5 Name]</v>
      </c>
      <c r="G54" s="183"/>
      <c r="H54" s="73"/>
      <c r="I54" s="184" t="str">
        <f>"Expected costs associated with "&amp;D52</f>
        <v>Expected costs associated with [Research Program 5 Name]</v>
      </c>
      <c r="J54" s="185"/>
    </row>
    <row r="55" spans="2:11" ht="15.75" outlineLevel="1" thickBot="1" x14ac:dyDescent="0.3"/>
    <row r="56" spans="2:11" ht="15.75" outlineLevel="1" thickBot="1" x14ac:dyDescent="0.3">
      <c r="C56" s="155">
        <f>'RP 5'!$G$10</f>
        <v>0</v>
      </c>
      <c r="D56" s="165"/>
      <c r="E56" s="73" t="s">
        <v>61</v>
      </c>
      <c r="F56" s="155">
        <f>'RP 5'!F$274</f>
        <v>0</v>
      </c>
      <c r="G56" s="165"/>
      <c r="H56" s="73" t="s">
        <v>63</v>
      </c>
      <c r="I56" s="155">
        <f>C56+F56</f>
        <v>0</v>
      </c>
      <c r="J56" s="165"/>
    </row>
    <row r="57" spans="2:11" outlineLevel="1" x14ac:dyDescent="0.25"/>
    <row r="58" spans="2:11" ht="15.75" outlineLevel="1" thickBot="1" x14ac:dyDescent="0.3"/>
    <row r="59" spans="2:11" ht="45" customHeight="1" outlineLevel="1" thickBot="1" x14ac:dyDescent="0.3">
      <c r="C59" s="182" t="str">
        <f>"Expected benefits associated with "&amp;D52</f>
        <v>Expected benefits associated with [Research Program 5 Name]</v>
      </c>
      <c r="D59" s="183"/>
      <c r="E59" s="73"/>
      <c r="F59" s="182" t="str">
        <f>"Expected costs associated with "&amp;D52</f>
        <v>Expected costs associated with [Research Program 5 Name]</v>
      </c>
      <c r="G59" s="183"/>
      <c r="H59" s="73"/>
      <c r="I59" s="184" t="str">
        <f>"Expected Benefit: Cost ratio of "&amp;D52</f>
        <v>Expected Benefit: Cost ratio of [Research Program 5 Name]</v>
      </c>
      <c r="J59" s="185"/>
    </row>
    <row r="60" spans="2:11" ht="15.75" outlineLevel="1" thickBot="1" x14ac:dyDescent="0.3"/>
    <row r="61" spans="2:11" ht="15.75" outlineLevel="1" thickBot="1" x14ac:dyDescent="0.3">
      <c r="C61" s="155">
        <f>SUM('RP 5'!$F$306:$G$306,'RP 5'!$F$336:$G$336,'RP 5'!$F$366:$G$366,'RP 5'!$F$396:$F$396,'RP 5'!$F$426:$F$426)</f>
        <v>0</v>
      </c>
      <c r="D61" s="165"/>
      <c r="E61" s="73" t="s">
        <v>62</v>
      </c>
      <c r="F61" s="155">
        <f>I56</f>
        <v>0</v>
      </c>
      <c r="G61" s="165"/>
      <c r="H61" s="73" t="s">
        <v>63</v>
      </c>
      <c r="I61" s="186">
        <f>IF(F61,C61/F61,0)</f>
        <v>0</v>
      </c>
      <c r="J61" s="187"/>
    </row>
    <row r="62" spans="2:11" outlineLevel="1" x14ac:dyDescent="0.25"/>
    <row r="63" spans="2:11" ht="15.75" thickBot="1" x14ac:dyDescent="0.3"/>
    <row r="64" spans="2:11" ht="15.75" thickBot="1" x14ac:dyDescent="0.3">
      <c r="B64" s="70" t="s">
        <v>78</v>
      </c>
      <c r="C64" s="71"/>
      <c r="D64" s="71"/>
      <c r="E64" s="71"/>
      <c r="F64" s="71"/>
      <c r="G64" s="71"/>
      <c r="H64" s="71"/>
      <c r="I64" s="71"/>
      <c r="J64" s="71"/>
      <c r="K64" s="72"/>
    </row>
    <row r="65" spans="3:10" ht="15.75" thickBot="1" x14ac:dyDescent="0.3"/>
    <row r="66" spans="3:10" ht="45" customHeight="1" thickBot="1" x14ac:dyDescent="0.3">
      <c r="C66" s="174" t="s">
        <v>79</v>
      </c>
      <c r="D66" s="175"/>
      <c r="F66" s="174" t="s">
        <v>80</v>
      </c>
      <c r="G66" s="175"/>
      <c r="I66" s="176" t="s">
        <v>81</v>
      </c>
      <c r="J66" s="177"/>
    </row>
    <row r="67" spans="3:10" ht="15.75" thickBot="1" x14ac:dyDescent="0.3"/>
    <row r="68" spans="3:10" ht="15.75" thickBot="1" x14ac:dyDescent="0.3">
      <c r="C68" s="180">
        <f>SUM(C61,C49,C37,C25,C13)</f>
        <v>0</v>
      </c>
      <c r="D68" s="181"/>
      <c r="E68" s="49" t="s">
        <v>62</v>
      </c>
      <c r="F68" s="180">
        <f>SUM(I56,I44,I32,I20,I8)</f>
        <v>0</v>
      </c>
      <c r="G68" s="181"/>
      <c r="H68" s="49" t="s">
        <v>63</v>
      </c>
      <c r="I68" s="178">
        <f>IF(F68,C68/F68,0)</f>
        <v>0</v>
      </c>
      <c r="J68" s="179"/>
    </row>
  </sheetData>
  <sheetProtection algorithmName="SHA-512" hashValue="AvVMcdZ2MJ2pUBeWI8ELkeBfRUEb9GS1qw6I5mS+9HpGx01LsstjdFuh4eYHT1YQbUMIS3lJK2crAfxOtAkvHg==" saltValue="4mb22tUaMzfG5op2yAA4vg==" spinCount="100000" sheet="1" objects="1" scenarios="1"/>
  <mergeCells count="66">
    <mergeCell ref="C11:D11"/>
    <mergeCell ref="F11:G11"/>
    <mergeCell ref="I11:J11"/>
    <mergeCell ref="C13:D13"/>
    <mergeCell ref="F13:G13"/>
    <mergeCell ref="I13:J13"/>
    <mergeCell ref="C6:D6"/>
    <mergeCell ref="F6:G6"/>
    <mergeCell ref="I6:J6"/>
    <mergeCell ref="I8:J8"/>
    <mergeCell ref="F8:G8"/>
    <mergeCell ref="C8:D8"/>
    <mergeCell ref="C18:D18"/>
    <mergeCell ref="F18:G18"/>
    <mergeCell ref="I18:J18"/>
    <mergeCell ref="C20:D20"/>
    <mergeCell ref="F20:G20"/>
    <mergeCell ref="I20:J20"/>
    <mergeCell ref="C23:D23"/>
    <mergeCell ref="F23:G23"/>
    <mergeCell ref="I23:J23"/>
    <mergeCell ref="C25:D25"/>
    <mergeCell ref="F25:G25"/>
    <mergeCell ref="I25:J25"/>
    <mergeCell ref="C30:D30"/>
    <mergeCell ref="F30:G30"/>
    <mergeCell ref="I30:J30"/>
    <mergeCell ref="C32:D32"/>
    <mergeCell ref="F32:G32"/>
    <mergeCell ref="I32:J32"/>
    <mergeCell ref="C35:D35"/>
    <mergeCell ref="F35:G35"/>
    <mergeCell ref="I35:J35"/>
    <mergeCell ref="C37:D37"/>
    <mergeCell ref="F37:G37"/>
    <mergeCell ref="I37:J37"/>
    <mergeCell ref="C42:D42"/>
    <mergeCell ref="F42:G42"/>
    <mergeCell ref="I42:J42"/>
    <mergeCell ref="C44:D44"/>
    <mergeCell ref="F44:G44"/>
    <mergeCell ref="I44:J44"/>
    <mergeCell ref="C47:D47"/>
    <mergeCell ref="F47:G47"/>
    <mergeCell ref="I47:J47"/>
    <mergeCell ref="C49:D49"/>
    <mergeCell ref="F49:G49"/>
    <mergeCell ref="I49:J49"/>
    <mergeCell ref="C54:D54"/>
    <mergeCell ref="F54:G54"/>
    <mergeCell ref="I54:J54"/>
    <mergeCell ref="C56:D56"/>
    <mergeCell ref="F56:G56"/>
    <mergeCell ref="I56:J56"/>
    <mergeCell ref="C59:D59"/>
    <mergeCell ref="F59:G59"/>
    <mergeCell ref="I59:J59"/>
    <mergeCell ref="C61:D61"/>
    <mergeCell ref="F61:G61"/>
    <mergeCell ref="I61:J61"/>
    <mergeCell ref="C66:D66"/>
    <mergeCell ref="I66:J66"/>
    <mergeCell ref="F66:G66"/>
    <mergeCell ref="I68:J68"/>
    <mergeCell ref="F68:G68"/>
    <mergeCell ref="C68:D68"/>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C7BC2-3173-41FD-A863-E87447272D08}">
  <dimension ref="A1:X38"/>
  <sheetViews>
    <sheetView zoomScaleNormal="100" workbookViewId="0">
      <selection activeCell="C6" sqref="C6"/>
    </sheetView>
  </sheetViews>
  <sheetFormatPr defaultRowHeight="15" x14ac:dyDescent="0.25"/>
  <cols>
    <col min="1" max="1" width="17.85546875" style="6" customWidth="1"/>
    <col min="2" max="3" width="8.5703125" style="6" customWidth="1"/>
    <col min="4" max="4" width="39.85546875" style="6" customWidth="1"/>
    <col min="5" max="5" width="8.5703125" style="6" customWidth="1"/>
    <col min="6" max="6" width="39.85546875" style="6" customWidth="1"/>
    <col min="7" max="8" width="14.7109375" style="6" customWidth="1"/>
    <col min="9" max="9" width="8.5703125" style="6" customWidth="1"/>
    <col min="10" max="10" width="39.85546875" style="6" customWidth="1"/>
    <col min="11" max="12" width="14.7109375" style="6" customWidth="1"/>
    <col min="13" max="16384" width="9.140625" style="6"/>
  </cols>
  <sheetData>
    <row r="1" spans="1:24" ht="75.75" thickBot="1" x14ac:dyDescent="0.3">
      <c r="A1" s="15" t="s">
        <v>225</v>
      </c>
      <c r="B1" s="20" t="s">
        <v>221</v>
      </c>
      <c r="C1" s="19" t="s">
        <v>222</v>
      </c>
      <c r="D1" s="19" t="s">
        <v>210</v>
      </c>
      <c r="E1" s="21" t="s">
        <v>223</v>
      </c>
      <c r="F1" s="21" t="s">
        <v>21</v>
      </c>
      <c r="G1" s="21" t="s">
        <v>187</v>
      </c>
      <c r="H1" s="21" t="s">
        <v>188</v>
      </c>
      <c r="I1" s="22" t="s">
        <v>224</v>
      </c>
      <c r="J1" s="23" t="s">
        <v>209</v>
      </c>
      <c r="K1" s="23" t="s">
        <v>214</v>
      </c>
      <c r="L1" s="24" t="s">
        <v>215</v>
      </c>
      <c r="N1" s="11"/>
      <c r="O1" s="11"/>
      <c r="P1" s="11"/>
      <c r="Q1" s="11"/>
      <c r="R1" s="11"/>
      <c r="S1" s="11"/>
      <c r="T1" s="11"/>
      <c r="U1" s="11"/>
      <c r="V1" s="11"/>
      <c r="W1" s="11"/>
      <c r="X1" s="11"/>
    </row>
    <row r="2" spans="1:24" x14ac:dyDescent="0.25">
      <c r="A2" s="188" t="str">
        <f>'Project Overview '!D6</f>
        <v>[Research Program 1 Name]</v>
      </c>
      <c r="B2" s="66">
        <v>1.01</v>
      </c>
      <c r="C2" s="67">
        <v>1.01</v>
      </c>
      <c r="D2" s="51" t="str">
        <f>'RP 1'!B58</f>
        <v>Limited to 500 characters</v>
      </c>
      <c r="E2" s="63">
        <v>1.01</v>
      </c>
      <c r="F2" s="26" t="str">
        <f>'RP 1'!B125</f>
        <v>Limited to 500 characters.</v>
      </c>
      <c r="G2" s="25" t="str">
        <f>'RP 1'!B129</f>
        <v>Very High</v>
      </c>
      <c r="H2" s="58" t="str">
        <f>'RP 1'!B133</f>
        <v>Very High</v>
      </c>
      <c r="I2" s="61">
        <v>1.01</v>
      </c>
      <c r="J2" s="26" t="str">
        <f>'RP 1'!B280</f>
        <v>Limited to 500 characters.</v>
      </c>
      <c r="K2" s="25" t="str">
        <f>'RP 1'!B284</f>
        <v>Very High</v>
      </c>
      <c r="L2" s="27" t="str">
        <f>'RP 1'!B288</f>
        <v>Very High</v>
      </c>
      <c r="N2" s="11"/>
      <c r="O2" s="11"/>
      <c r="P2" s="11"/>
      <c r="Q2" s="11"/>
      <c r="R2" s="11"/>
      <c r="S2" s="11"/>
      <c r="T2" s="11"/>
      <c r="U2" s="11"/>
      <c r="V2" s="11"/>
      <c r="W2" s="11"/>
      <c r="X2" s="11"/>
    </row>
    <row r="3" spans="1:24" x14ac:dyDescent="0.25">
      <c r="A3" s="189"/>
      <c r="B3" s="68">
        <v>1.02</v>
      </c>
      <c r="C3" s="64">
        <v>1.02</v>
      </c>
      <c r="D3" s="52" t="str">
        <f>'RP 1'!B72</f>
        <v>Limited to 500 characters</v>
      </c>
      <c r="E3" s="64">
        <v>1.02</v>
      </c>
      <c r="F3" s="54" t="str">
        <f>'RP 1'!B155</f>
        <v>Limited to 500 characters.</v>
      </c>
      <c r="G3" s="55" t="str">
        <f>'RP 1'!B159</f>
        <v>Very High</v>
      </c>
      <c r="H3" s="59" t="str">
        <f>'RP 1'!B163</f>
        <v>Very High</v>
      </c>
      <c r="I3" s="62">
        <v>1.02</v>
      </c>
      <c r="J3" s="30" t="str">
        <f>'RP 1'!B310</f>
        <v>Limited to 500 characters.</v>
      </c>
      <c r="K3" s="5" t="str">
        <f>'RP 1'!B314</f>
        <v>Very High</v>
      </c>
      <c r="L3" s="16" t="str">
        <f>'RP 1'!B318</f>
        <v>Very High</v>
      </c>
      <c r="N3" s="11"/>
      <c r="O3" s="11"/>
      <c r="P3" s="11"/>
      <c r="Q3" s="11"/>
      <c r="R3" s="11"/>
      <c r="S3" s="11"/>
      <c r="T3" s="11"/>
      <c r="U3" s="11"/>
      <c r="V3" s="11"/>
      <c r="W3" s="11"/>
      <c r="X3" s="11"/>
    </row>
    <row r="4" spans="1:24" x14ac:dyDescent="0.25">
      <c r="A4" s="189"/>
      <c r="B4" s="68">
        <v>1.03</v>
      </c>
      <c r="C4" s="64">
        <v>1.03</v>
      </c>
      <c r="D4" s="52" t="str">
        <f>'RP 1'!B86</f>
        <v>Limited to 500 characters</v>
      </c>
      <c r="E4" s="64">
        <v>1.03</v>
      </c>
      <c r="F4" s="54" t="str">
        <f>'RP 1'!B185</f>
        <v>Limited to 500 characters.</v>
      </c>
      <c r="G4" s="55" t="str">
        <f>'RP 1'!B189</f>
        <v>Very High</v>
      </c>
      <c r="H4" s="59" t="str">
        <f>'RP 1'!B193</f>
        <v>Very High</v>
      </c>
      <c r="I4" s="62">
        <v>1.03</v>
      </c>
      <c r="J4" s="30" t="str">
        <f>'RP 1'!B340</f>
        <v>Limited to 500 characters.</v>
      </c>
      <c r="K4" s="5" t="str">
        <f>'RP 1'!B344</f>
        <v>Very High</v>
      </c>
      <c r="L4" s="16" t="str">
        <f>'RP 1'!B348</f>
        <v>Very High</v>
      </c>
      <c r="N4" s="11"/>
      <c r="O4" s="11"/>
      <c r="P4" s="11"/>
      <c r="Q4" s="11"/>
      <c r="R4" s="11"/>
      <c r="S4" s="11"/>
      <c r="T4" s="11"/>
      <c r="U4" s="11"/>
      <c r="V4" s="11"/>
      <c r="W4" s="11"/>
      <c r="X4" s="11"/>
    </row>
    <row r="5" spans="1:24" x14ac:dyDescent="0.25">
      <c r="A5" s="189"/>
      <c r="B5" s="68">
        <v>1.04</v>
      </c>
      <c r="C5" s="64">
        <v>1.04</v>
      </c>
      <c r="D5" s="52" t="str">
        <f>'RP 1'!B100</f>
        <v>Limited to 500 characters</v>
      </c>
      <c r="E5" s="64">
        <v>1.04</v>
      </c>
      <c r="F5" s="54" t="str">
        <f>'RP 1'!B215</f>
        <v>Limited to 500 characters.</v>
      </c>
      <c r="G5" s="55" t="str">
        <f>'RP 1'!B219</f>
        <v>Very High</v>
      </c>
      <c r="H5" s="59" t="str">
        <f>'RP 1'!B223</f>
        <v>Very High</v>
      </c>
      <c r="I5" s="62">
        <v>1.04</v>
      </c>
      <c r="J5" s="30" t="str">
        <f>'RP 1'!B370</f>
        <v>Limited to 500 characters.</v>
      </c>
      <c r="K5" s="5" t="str">
        <f>'RP 1'!B374</f>
        <v>Very High</v>
      </c>
      <c r="L5" s="16" t="str">
        <f>'RP 1'!B378</f>
        <v>Very High</v>
      </c>
      <c r="N5" s="11"/>
      <c r="O5" s="11"/>
      <c r="P5" s="11"/>
      <c r="Q5" s="11"/>
      <c r="R5" s="11"/>
      <c r="S5" s="11"/>
      <c r="T5" s="11"/>
      <c r="U5" s="11"/>
      <c r="V5" s="11"/>
      <c r="W5" s="11"/>
      <c r="X5" s="11"/>
    </row>
    <row r="6" spans="1:24" ht="15.75" thickBot="1" x14ac:dyDescent="0.3">
      <c r="A6" s="189"/>
      <c r="B6" s="68">
        <v>1.05</v>
      </c>
      <c r="C6" s="65">
        <v>1.05</v>
      </c>
      <c r="D6" s="53" t="str">
        <f>'RP 1'!B114</f>
        <v>Limited to 500 characters</v>
      </c>
      <c r="E6" s="65">
        <v>1.05</v>
      </c>
      <c r="F6" s="56" t="str">
        <f>'RP 1'!B245</f>
        <v>Limited to 500 characters.</v>
      </c>
      <c r="G6" s="57" t="str">
        <f>'RP 1'!B249</f>
        <v>Very High</v>
      </c>
      <c r="H6" s="60" t="str">
        <f>'RP 1'!B253</f>
        <v>Very High</v>
      </c>
      <c r="I6" s="62">
        <v>1.05</v>
      </c>
      <c r="J6" s="30" t="str">
        <f>'RP 1'!B400</f>
        <v>Limited to 500 characters.</v>
      </c>
      <c r="K6" s="5" t="str">
        <f>'RP 1'!B404</f>
        <v>Very High</v>
      </c>
      <c r="L6" s="16" t="str">
        <f>'RP 1'!B408</f>
        <v>Very High</v>
      </c>
      <c r="N6" s="11"/>
      <c r="O6" s="11"/>
      <c r="P6" s="11"/>
      <c r="Q6" s="11"/>
      <c r="R6" s="11"/>
      <c r="S6" s="11"/>
      <c r="T6" s="11"/>
      <c r="U6" s="11"/>
      <c r="V6" s="11"/>
      <c r="W6" s="11"/>
      <c r="X6" s="11"/>
    </row>
    <row r="7" spans="1:24" ht="15.75" thickBot="1" x14ac:dyDescent="0.3">
      <c r="A7" s="190"/>
      <c r="B7" s="9" t="s">
        <v>189</v>
      </c>
      <c r="C7" s="10"/>
      <c r="D7" s="31">
        <f>'Benefit Cost Calculator'!C8</f>
        <v>0</v>
      </c>
      <c r="E7" s="7" t="s">
        <v>190</v>
      </c>
      <c r="F7" s="8"/>
      <c r="G7" s="32">
        <f>'Benefit Cost Calculator'!F8</f>
        <v>0</v>
      </c>
      <c r="H7" s="13" t="s">
        <v>191</v>
      </c>
      <c r="I7" s="28"/>
      <c r="J7" s="33">
        <f>'Benefit Cost Calculator'!C13</f>
        <v>0</v>
      </c>
      <c r="K7" s="29" t="s">
        <v>192</v>
      </c>
      <c r="L7" s="14">
        <f>'Benefit Cost Calculator'!I13</f>
        <v>0</v>
      </c>
      <c r="N7" s="11"/>
      <c r="O7" s="11"/>
      <c r="P7" s="34"/>
      <c r="Q7" s="11"/>
      <c r="R7" s="11"/>
      <c r="S7" s="35"/>
      <c r="T7" s="11"/>
      <c r="U7" s="11"/>
      <c r="V7" s="35"/>
      <c r="W7" s="36"/>
      <c r="X7" s="37"/>
    </row>
    <row r="8" spans="1:24" ht="15.75" thickBot="1" x14ac:dyDescent="0.3">
      <c r="D8" s="12"/>
      <c r="J8" s="12"/>
      <c r="N8" s="11"/>
      <c r="O8" s="11"/>
      <c r="P8" s="11"/>
      <c r="Q8" s="11"/>
      <c r="R8" s="11"/>
      <c r="S8" s="11"/>
      <c r="T8" s="11"/>
      <c r="U8" s="11"/>
      <c r="V8" s="11"/>
      <c r="W8" s="11"/>
      <c r="X8" s="11"/>
    </row>
    <row r="9" spans="1:24" ht="15" customHeight="1" x14ac:dyDescent="0.25">
      <c r="A9" s="188" t="str">
        <f>'Project Overview '!D13</f>
        <v>[Research Program 2 Name]</v>
      </c>
      <c r="B9" s="66">
        <v>2.0099999999999998</v>
      </c>
      <c r="C9" s="67">
        <v>2.0099999999999998</v>
      </c>
      <c r="D9" s="51" t="str">
        <f>'RP 2'!B58</f>
        <v>Limited to 500 characters</v>
      </c>
      <c r="E9" s="63">
        <v>2.0099999999999998</v>
      </c>
      <c r="F9" s="26" t="str">
        <f>'RP 2'!B125</f>
        <v>Limited to 500 characters.</v>
      </c>
      <c r="G9" s="25" t="str">
        <f>'RP 2'!B129</f>
        <v>Very High</v>
      </c>
      <c r="H9" s="58" t="str">
        <f>'RP 2'!B133</f>
        <v>Very High</v>
      </c>
      <c r="I9" s="61">
        <v>2.0099999999999998</v>
      </c>
      <c r="J9" s="26" t="str">
        <f>'RP 2'!B280</f>
        <v>Limited to 500 characters.</v>
      </c>
      <c r="K9" s="25" t="str">
        <f>'RP 2'!B284</f>
        <v>Very High</v>
      </c>
      <c r="L9" s="27" t="str">
        <f>'RP 2'!B288</f>
        <v>Very High</v>
      </c>
      <c r="N9" s="11"/>
      <c r="O9" s="11"/>
      <c r="P9" s="11"/>
      <c r="Q9" s="11"/>
      <c r="R9" s="11"/>
      <c r="S9" s="11"/>
      <c r="T9" s="11"/>
      <c r="U9" s="11"/>
      <c r="V9" s="11"/>
      <c r="W9" s="11"/>
      <c r="X9" s="11"/>
    </row>
    <row r="10" spans="1:24" x14ac:dyDescent="0.25">
      <c r="A10" s="189"/>
      <c r="B10" s="68">
        <v>2.02</v>
      </c>
      <c r="C10" s="64">
        <v>2.02</v>
      </c>
      <c r="D10" s="52" t="str">
        <f>'RP 2'!B72</f>
        <v>Limited to 500 characters</v>
      </c>
      <c r="E10" s="64">
        <v>2.02</v>
      </c>
      <c r="F10" s="104" t="str">
        <f>'RP 2'!B155</f>
        <v>Limited to 500 characters.</v>
      </c>
      <c r="G10" s="55" t="str">
        <f>'RP 2'!B159</f>
        <v>Very High</v>
      </c>
      <c r="H10" s="59" t="str">
        <f>'RP 2'!B163</f>
        <v>Very High</v>
      </c>
      <c r="I10" s="62">
        <v>2.02</v>
      </c>
      <c r="J10" s="30" t="str">
        <f>'RP 2'!B310</f>
        <v>Limited to 500 characters.</v>
      </c>
      <c r="K10" s="5" t="str">
        <f>'RP 2'!B314</f>
        <v>Very High</v>
      </c>
      <c r="L10" s="16" t="str">
        <f>'RP 2'!B318</f>
        <v>Very High</v>
      </c>
      <c r="N10" s="11"/>
      <c r="O10" s="11"/>
      <c r="P10" s="11"/>
      <c r="Q10" s="11"/>
      <c r="R10" s="11"/>
      <c r="S10" s="11"/>
      <c r="T10" s="11"/>
      <c r="U10" s="11"/>
      <c r="V10" s="11"/>
      <c r="W10" s="11"/>
      <c r="X10" s="11"/>
    </row>
    <row r="11" spans="1:24" x14ac:dyDescent="0.25">
      <c r="A11" s="189"/>
      <c r="B11" s="68">
        <v>2.0299999999999998</v>
      </c>
      <c r="C11" s="64">
        <v>2.0299999999999998</v>
      </c>
      <c r="D11" s="52" t="str">
        <f>'RP 2'!B86</f>
        <v>Limited to 500 characters</v>
      </c>
      <c r="E11" s="64">
        <v>2.0299999999999998</v>
      </c>
      <c r="F11" s="54" t="str">
        <f>'RP 2'!B185</f>
        <v>Limited to 500 characters.</v>
      </c>
      <c r="G11" s="55" t="str">
        <f>'RP 2'!B189</f>
        <v>Very High</v>
      </c>
      <c r="H11" s="59" t="str">
        <f>'RP 2'!B193</f>
        <v>Very High</v>
      </c>
      <c r="I11" s="62">
        <v>2.0299999999999998</v>
      </c>
      <c r="J11" s="30" t="str">
        <f>'RP 2'!B340</f>
        <v>Limited to 500 characters.</v>
      </c>
      <c r="K11" s="5" t="str">
        <f>'RP 2'!B344</f>
        <v>Very High</v>
      </c>
      <c r="L11" s="16" t="str">
        <f>'RP 2'!B348</f>
        <v>Very High</v>
      </c>
      <c r="N11" s="11"/>
      <c r="O11" s="11"/>
      <c r="P11" s="11"/>
      <c r="Q11" s="11"/>
      <c r="R11" s="11"/>
      <c r="S11" s="11"/>
      <c r="T11" s="11"/>
      <c r="U11" s="11"/>
      <c r="V11" s="11"/>
      <c r="W11" s="11"/>
      <c r="X11" s="11"/>
    </row>
    <row r="12" spans="1:24" x14ac:dyDescent="0.25">
      <c r="A12" s="189"/>
      <c r="B12" s="68">
        <v>2.04</v>
      </c>
      <c r="C12" s="64">
        <v>2.04</v>
      </c>
      <c r="D12" s="52" t="str">
        <f>'RP 2'!B100</f>
        <v>Limited to 500 characters</v>
      </c>
      <c r="E12" s="64">
        <v>2.04</v>
      </c>
      <c r="F12" s="54" t="str">
        <f>'RP 2'!B215</f>
        <v>Limited to 500 characters.</v>
      </c>
      <c r="G12" s="55" t="str">
        <f>'RP 2'!B219</f>
        <v>Very High</v>
      </c>
      <c r="H12" s="59" t="str">
        <f>'RP 2'!B223</f>
        <v>Very High</v>
      </c>
      <c r="I12" s="62">
        <v>2.04</v>
      </c>
      <c r="J12" s="30" t="str">
        <f>'RP 2'!B370</f>
        <v>Limited to 500 characters.</v>
      </c>
      <c r="K12" s="5" t="str">
        <f>'RP 2'!B374</f>
        <v>Very High</v>
      </c>
      <c r="L12" s="16" t="str">
        <f>'RP 2'!B378</f>
        <v>Very High</v>
      </c>
      <c r="N12" s="11"/>
      <c r="O12" s="11"/>
      <c r="P12" s="11"/>
      <c r="Q12" s="11"/>
      <c r="R12" s="11"/>
      <c r="S12" s="11"/>
      <c r="T12" s="11"/>
      <c r="U12" s="11"/>
      <c r="V12" s="11"/>
      <c r="W12" s="11"/>
      <c r="X12" s="11"/>
    </row>
    <row r="13" spans="1:24" ht="15.75" thickBot="1" x14ac:dyDescent="0.3">
      <c r="A13" s="189"/>
      <c r="B13" s="68">
        <v>2.0499999999999998</v>
      </c>
      <c r="C13" s="65">
        <v>2.0499999999999998</v>
      </c>
      <c r="D13" s="53" t="str">
        <f>'RP 2'!B114</f>
        <v>Limited to 500 characters</v>
      </c>
      <c r="E13" s="65">
        <v>2.0499999999999998</v>
      </c>
      <c r="F13" s="56" t="str">
        <f>'RP 2'!B245</f>
        <v>Limited to 500 characters.</v>
      </c>
      <c r="G13" s="57" t="str">
        <f>'RP 2'!B249</f>
        <v>Very High</v>
      </c>
      <c r="H13" s="60" t="str">
        <f>'RP 2'!B253</f>
        <v>Very High</v>
      </c>
      <c r="I13" s="62">
        <v>2.0499999999999998</v>
      </c>
      <c r="J13" s="30" t="str">
        <f>'RP 2'!B400</f>
        <v>Limited to 500 characters.</v>
      </c>
      <c r="K13" s="5" t="str">
        <f>'RP 2'!B404</f>
        <v>Very High</v>
      </c>
      <c r="L13" s="16" t="str">
        <f>'RP 2'!B408</f>
        <v>Very High</v>
      </c>
      <c r="N13" s="11"/>
      <c r="O13" s="11"/>
      <c r="P13" s="11"/>
      <c r="Q13" s="11"/>
      <c r="R13" s="11"/>
      <c r="S13" s="11"/>
      <c r="T13" s="11"/>
      <c r="U13" s="11"/>
      <c r="V13" s="11"/>
      <c r="W13" s="11"/>
      <c r="X13" s="11"/>
    </row>
    <row r="14" spans="1:24" ht="15.75" thickBot="1" x14ac:dyDescent="0.3">
      <c r="A14" s="190"/>
      <c r="B14" s="9" t="s">
        <v>189</v>
      </c>
      <c r="C14" s="10"/>
      <c r="D14" s="31">
        <f>'Benefit Cost Calculator'!C20</f>
        <v>0</v>
      </c>
      <c r="E14" s="7" t="s">
        <v>190</v>
      </c>
      <c r="F14" s="8"/>
      <c r="G14" s="32">
        <f>'Benefit Cost Calculator'!F20</f>
        <v>0</v>
      </c>
      <c r="H14" s="13" t="s">
        <v>191</v>
      </c>
      <c r="I14" s="28"/>
      <c r="J14" s="33">
        <f>'Benefit Cost Calculator'!C25</f>
        <v>0</v>
      </c>
      <c r="K14" s="29" t="s">
        <v>192</v>
      </c>
      <c r="L14" s="14">
        <f>'Benefit Cost Calculator'!I25</f>
        <v>0</v>
      </c>
      <c r="N14" s="11"/>
      <c r="O14" s="11"/>
      <c r="P14" s="34"/>
      <c r="Q14" s="11"/>
      <c r="R14" s="11"/>
      <c r="S14" s="38"/>
      <c r="T14" s="11"/>
      <c r="U14" s="11"/>
      <c r="V14" s="35"/>
      <c r="W14" s="36"/>
      <c r="X14" s="37"/>
    </row>
    <row r="15" spans="1:24" ht="15.75" thickBot="1" x14ac:dyDescent="0.3">
      <c r="D15" s="12"/>
      <c r="J15" s="12"/>
      <c r="N15" s="11"/>
      <c r="O15" s="11"/>
      <c r="P15" s="11"/>
      <c r="Q15" s="11"/>
      <c r="R15" s="11"/>
      <c r="S15" s="11"/>
      <c r="T15" s="11"/>
      <c r="U15" s="11"/>
      <c r="V15" s="11"/>
      <c r="W15" s="11"/>
      <c r="X15" s="11"/>
    </row>
    <row r="16" spans="1:24" ht="15" customHeight="1" x14ac:dyDescent="0.25">
      <c r="A16" s="188" t="str">
        <f>'Project Overview '!D20</f>
        <v>[Research Program 3 Name]</v>
      </c>
      <c r="B16" s="66">
        <v>3.01</v>
      </c>
      <c r="C16" s="67">
        <v>3.01</v>
      </c>
      <c r="D16" s="51" t="str">
        <f>'RP 3'!B58</f>
        <v>Limited to 500 characters</v>
      </c>
      <c r="E16" s="63">
        <v>3.01</v>
      </c>
      <c r="F16" s="26" t="str">
        <f>'RP 3'!B125</f>
        <v>Limited to 500 characters.</v>
      </c>
      <c r="G16" s="25" t="str">
        <f>'RP 3'!B129</f>
        <v>Very High</v>
      </c>
      <c r="H16" s="58" t="str">
        <f>'RP 3'!B133</f>
        <v>Very High</v>
      </c>
      <c r="I16" s="61">
        <v>3.01</v>
      </c>
      <c r="J16" s="26" t="str">
        <f>'RP 3'!B280</f>
        <v>Limited to 500 characters.</v>
      </c>
      <c r="K16" s="25" t="str">
        <f>'RP 3'!B284</f>
        <v>Very High</v>
      </c>
      <c r="L16" s="27" t="str">
        <f>'RP 3'!B288</f>
        <v>Very High</v>
      </c>
      <c r="N16" s="11"/>
      <c r="O16" s="11"/>
      <c r="P16" s="11"/>
      <c r="Q16" s="11"/>
      <c r="R16" s="11"/>
      <c r="S16" s="11"/>
      <c r="T16" s="11"/>
      <c r="U16" s="11"/>
      <c r="V16" s="11"/>
      <c r="W16" s="11"/>
      <c r="X16" s="11"/>
    </row>
    <row r="17" spans="1:24" x14ac:dyDescent="0.25">
      <c r="A17" s="189"/>
      <c r="B17" s="68">
        <v>3.02</v>
      </c>
      <c r="C17" s="64">
        <v>3.02</v>
      </c>
      <c r="D17" s="52" t="str">
        <f>'RP 3'!B72</f>
        <v>Limited to 500 characters</v>
      </c>
      <c r="E17" s="64">
        <v>3.02</v>
      </c>
      <c r="F17" s="54" t="str">
        <f>'RP 3'!B155</f>
        <v>Limited to 500 characters.</v>
      </c>
      <c r="G17" s="55" t="str">
        <f>'RP 3'!B159</f>
        <v>Very High</v>
      </c>
      <c r="H17" s="59" t="str">
        <f>'RP 3'!B163</f>
        <v>Very High</v>
      </c>
      <c r="I17" s="62">
        <v>3.02</v>
      </c>
      <c r="J17" s="30" t="str">
        <f>'RP 3'!B310</f>
        <v>Limited to 500 characters.</v>
      </c>
      <c r="K17" s="5" t="str">
        <f>'RP 3'!B314</f>
        <v>Very High</v>
      </c>
      <c r="L17" s="16" t="str">
        <f>'RP 3'!B318</f>
        <v>Very High</v>
      </c>
      <c r="N17" s="11"/>
      <c r="O17" s="11"/>
      <c r="P17" s="11"/>
      <c r="Q17" s="11"/>
      <c r="R17" s="11"/>
      <c r="S17" s="11"/>
      <c r="T17" s="11"/>
      <c r="U17" s="11"/>
      <c r="V17" s="11"/>
      <c r="W17" s="11"/>
      <c r="X17" s="11"/>
    </row>
    <row r="18" spans="1:24" x14ac:dyDescent="0.25">
      <c r="A18" s="189"/>
      <c r="B18" s="68">
        <v>3.03</v>
      </c>
      <c r="C18" s="64">
        <v>3.03</v>
      </c>
      <c r="D18" s="52" t="str">
        <f>'RP 3'!B86</f>
        <v>Limited to 500 characters</v>
      </c>
      <c r="E18" s="64">
        <v>3.03</v>
      </c>
      <c r="F18" s="54" t="str">
        <f>'RP 3'!B185</f>
        <v>Limited to 500 characters.</v>
      </c>
      <c r="G18" s="55" t="str">
        <f>'RP 3'!B189</f>
        <v>Very High</v>
      </c>
      <c r="H18" s="59" t="str">
        <f>'RP 3'!B193</f>
        <v>Very High</v>
      </c>
      <c r="I18" s="62">
        <v>3.03</v>
      </c>
      <c r="J18" s="30" t="str">
        <f>'RP 3'!B340</f>
        <v>Limited to 500 characters.</v>
      </c>
      <c r="K18" s="5" t="str">
        <f>'RP 3'!B344</f>
        <v>Very High</v>
      </c>
      <c r="L18" s="16" t="str">
        <f>'RP 3'!B348</f>
        <v>Very High</v>
      </c>
      <c r="N18" s="11"/>
      <c r="O18" s="11"/>
      <c r="P18" s="11"/>
      <c r="Q18" s="11"/>
      <c r="R18" s="11"/>
      <c r="S18" s="11"/>
      <c r="T18" s="11"/>
      <c r="U18" s="11"/>
      <c r="V18" s="11"/>
      <c r="W18" s="11"/>
      <c r="X18" s="11"/>
    </row>
    <row r="19" spans="1:24" x14ac:dyDescent="0.25">
      <c r="A19" s="189"/>
      <c r="B19" s="68">
        <v>3.04</v>
      </c>
      <c r="C19" s="64">
        <v>3.04</v>
      </c>
      <c r="D19" s="52" t="str">
        <f>'RP 3'!B100</f>
        <v>Limited to 500 characters</v>
      </c>
      <c r="E19" s="64">
        <v>3.04</v>
      </c>
      <c r="F19" s="54" t="str">
        <f>'RP 3'!B215</f>
        <v>Limited to 500 characters.</v>
      </c>
      <c r="G19" s="55" t="str">
        <f>'RP 3'!B219</f>
        <v>Very High</v>
      </c>
      <c r="H19" s="59" t="str">
        <f>'RP 3'!B223</f>
        <v>Very High</v>
      </c>
      <c r="I19" s="62">
        <v>3.04</v>
      </c>
      <c r="J19" s="30" t="str">
        <f>'RP 3'!B370</f>
        <v>Limited to 500 characters.</v>
      </c>
      <c r="K19" s="5" t="str">
        <f>'RP 3'!B374</f>
        <v>Very High</v>
      </c>
      <c r="L19" s="16" t="str">
        <f>'RP 3'!B378</f>
        <v>Very High</v>
      </c>
      <c r="N19" s="11"/>
      <c r="O19" s="11"/>
      <c r="P19" s="11"/>
      <c r="Q19" s="11"/>
      <c r="R19" s="11"/>
      <c r="S19" s="11"/>
      <c r="T19" s="11"/>
      <c r="U19" s="11"/>
      <c r="V19" s="11"/>
      <c r="W19" s="11"/>
      <c r="X19" s="11"/>
    </row>
    <row r="20" spans="1:24" ht="15.75" thickBot="1" x14ac:dyDescent="0.3">
      <c r="A20" s="189"/>
      <c r="B20" s="68">
        <v>3.05</v>
      </c>
      <c r="C20" s="65">
        <v>3.05</v>
      </c>
      <c r="D20" s="53" t="str">
        <f>'RP 3'!B114</f>
        <v>Limited to 500 characters</v>
      </c>
      <c r="E20" s="65">
        <v>3.05</v>
      </c>
      <c r="F20" s="56" t="str">
        <f>'RP 3'!B245</f>
        <v>Limited to 500 characters.</v>
      </c>
      <c r="G20" s="57" t="str">
        <f>'RP 3'!B249</f>
        <v>Very High</v>
      </c>
      <c r="H20" s="60" t="str">
        <f>'RP 3'!B253</f>
        <v>Very High</v>
      </c>
      <c r="I20" s="62">
        <v>3.05</v>
      </c>
      <c r="J20" s="30" t="str">
        <f>'RP 3'!B400</f>
        <v>Limited to 500 characters.</v>
      </c>
      <c r="K20" s="5" t="str">
        <f>'RP 3'!B404</f>
        <v>Very High</v>
      </c>
      <c r="L20" s="16" t="str">
        <f>'RP 3'!B408</f>
        <v>Very High</v>
      </c>
      <c r="N20" s="11"/>
      <c r="O20" s="11"/>
      <c r="P20" s="11"/>
      <c r="Q20" s="11"/>
      <c r="R20" s="11"/>
      <c r="S20" s="11"/>
      <c r="T20" s="11"/>
      <c r="U20" s="11"/>
      <c r="V20" s="11"/>
      <c r="W20" s="11"/>
      <c r="X20" s="11"/>
    </row>
    <row r="21" spans="1:24" ht="15.75" thickBot="1" x14ac:dyDescent="0.3">
      <c r="A21" s="190"/>
      <c r="B21" s="9" t="s">
        <v>189</v>
      </c>
      <c r="C21" s="10"/>
      <c r="D21" s="31">
        <f>'Benefit Cost Calculator'!C32</f>
        <v>0</v>
      </c>
      <c r="E21" s="7" t="s">
        <v>190</v>
      </c>
      <c r="F21" s="8"/>
      <c r="G21" s="32">
        <f>'Benefit Cost Calculator'!F32</f>
        <v>0</v>
      </c>
      <c r="H21" s="13" t="s">
        <v>191</v>
      </c>
      <c r="I21" s="28"/>
      <c r="J21" s="33">
        <f>'Benefit Cost Calculator'!C37</f>
        <v>0</v>
      </c>
      <c r="K21" s="29" t="s">
        <v>192</v>
      </c>
      <c r="L21" s="14">
        <f>'Benefit Cost Calculator'!I37</f>
        <v>0</v>
      </c>
      <c r="N21" s="11"/>
      <c r="O21" s="11"/>
      <c r="P21" s="34"/>
      <c r="Q21" s="11"/>
      <c r="R21" s="11"/>
      <c r="S21" s="38"/>
      <c r="T21" s="11"/>
      <c r="U21" s="11"/>
      <c r="V21" s="35"/>
      <c r="W21" s="36"/>
      <c r="X21" s="37"/>
    </row>
    <row r="22" spans="1:24" ht="15.75" thickBot="1" x14ac:dyDescent="0.3">
      <c r="D22" s="12"/>
      <c r="J22" s="12"/>
      <c r="N22" s="11"/>
      <c r="O22" s="11"/>
      <c r="P22" s="11"/>
      <c r="Q22" s="11"/>
      <c r="R22" s="11"/>
      <c r="S22" s="11"/>
      <c r="T22" s="11"/>
      <c r="U22" s="11"/>
      <c r="V22" s="11"/>
      <c r="W22" s="11"/>
      <c r="X22" s="11"/>
    </row>
    <row r="23" spans="1:24" ht="15" customHeight="1" x14ac:dyDescent="0.25">
      <c r="A23" s="188" t="str">
        <f>'Project Overview '!D27</f>
        <v>[Research Program 4 Name]</v>
      </c>
      <c r="B23" s="66">
        <v>4.01</v>
      </c>
      <c r="C23" s="67">
        <v>4.01</v>
      </c>
      <c r="D23" s="51" t="str">
        <f>'RP 4'!B58</f>
        <v>Limited to 500 characters</v>
      </c>
      <c r="E23" s="63">
        <v>4.01</v>
      </c>
      <c r="F23" s="26" t="str">
        <f>'RP 4'!B125</f>
        <v>Limited to 500 characters.</v>
      </c>
      <c r="G23" s="25" t="str">
        <f>'RP 4'!B129</f>
        <v>Very High</v>
      </c>
      <c r="H23" s="58" t="str">
        <f>'RP 4'!B133</f>
        <v>Very High</v>
      </c>
      <c r="I23" s="61">
        <v>4.01</v>
      </c>
      <c r="J23" s="26" t="str">
        <f>'RP 4'!B280</f>
        <v>Limited to 500 characters.</v>
      </c>
      <c r="K23" s="25" t="str">
        <f>'RP 4'!B284</f>
        <v>Very High</v>
      </c>
      <c r="L23" s="27" t="str">
        <f>'RP 4'!B288</f>
        <v>Very High</v>
      </c>
      <c r="N23" s="11"/>
      <c r="O23" s="11"/>
      <c r="P23" s="11"/>
      <c r="Q23" s="11"/>
      <c r="R23" s="11"/>
      <c r="S23" s="11"/>
      <c r="T23" s="11"/>
      <c r="U23" s="11"/>
      <c r="V23" s="11"/>
      <c r="W23" s="11"/>
      <c r="X23" s="11"/>
    </row>
    <row r="24" spans="1:24" x14ac:dyDescent="0.25">
      <c r="A24" s="189"/>
      <c r="B24" s="68">
        <v>4.0199999999999996</v>
      </c>
      <c r="C24" s="64">
        <v>4.0199999999999996</v>
      </c>
      <c r="D24" s="52" t="str">
        <f>'RP 4'!B72</f>
        <v>Limited to 500 characters</v>
      </c>
      <c r="E24" s="64">
        <v>4.0199999999999996</v>
      </c>
      <c r="F24" s="54" t="str">
        <f>'RP 4'!B155</f>
        <v>Limited to 500 characters.</v>
      </c>
      <c r="G24" s="55" t="str">
        <f>'RP 4'!B159</f>
        <v>Very High</v>
      </c>
      <c r="H24" s="59" t="str">
        <f>'RP 4'!B163</f>
        <v>Very High</v>
      </c>
      <c r="I24" s="62">
        <v>4.0199999999999996</v>
      </c>
      <c r="J24" s="30" t="str">
        <f>'RP 4'!B310</f>
        <v>Limited to 500 characters.</v>
      </c>
      <c r="K24" s="5" t="str">
        <f>'RP 4'!B314</f>
        <v>Very High</v>
      </c>
      <c r="L24" s="16" t="str">
        <f>'RP 4'!B318</f>
        <v>Very High</v>
      </c>
      <c r="N24" s="11"/>
      <c r="O24" s="11"/>
      <c r="P24" s="11"/>
      <c r="Q24" s="11"/>
      <c r="R24" s="11"/>
      <c r="S24" s="11"/>
      <c r="T24" s="11"/>
      <c r="U24" s="11"/>
      <c r="V24" s="11"/>
      <c r="W24" s="11"/>
      <c r="X24" s="11"/>
    </row>
    <row r="25" spans="1:24" x14ac:dyDescent="0.25">
      <c r="A25" s="189"/>
      <c r="B25" s="68">
        <v>4.03</v>
      </c>
      <c r="C25" s="64">
        <v>4.03</v>
      </c>
      <c r="D25" s="52" t="str">
        <f>'RP 4'!B86</f>
        <v>Limited to 500 characters</v>
      </c>
      <c r="E25" s="64">
        <v>4.03</v>
      </c>
      <c r="F25" s="54" t="str">
        <f>'RP 4'!B185</f>
        <v>Limited to 500 characters.</v>
      </c>
      <c r="G25" s="55" t="str">
        <f>'RP 4'!B189</f>
        <v>Very High</v>
      </c>
      <c r="H25" s="59" t="str">
        <f>'RP 4'!B193</f>
        <v>Very High</v>
      </c>
      <c r="I25" s="62">
        <v>4.03</v>
      </c>
      <c r="J25" s="30" t="str">
        <f>'RP 4'!B340</f>
        <v>Limited to 500 characters.</v>
      </c>
      <c r="K25" s="5" t="str">
        <f>'RP 4'!B344</f>
        <v>Very High</v>
      </c>
      <c r="L25" s="16" t="str">
        <f>'RP 4'!B348</f>
        <v>Very High</v>
      </c>
      <c r="N25" s="11"/>
      <c r="O25" s="11"/>
      <c r="P25" s="11"/>
      <c r="Q25" s="11"/>
      <c r="R25" s="11"/>
      <c r="S25" s="11"/>
      <c r="T25" s="11"/>
      <c r="U25" s="11"/>
      <c r="V25" s="11"/>
      <c r="W25" s="11"/>
      <c r="X25" s="11"/>
    </row>
    <row r="26" spans="1:24" x14ac:dyDescent="0.25">
      <c r="A26" s="189"/>
      <c r="B26" s="68">
        <v>4.04</v>
      </c>
      <c r="C26" s="64">
        <v>4.04</v>
      </c>
      <c r="D26" s="52" t="str">
        <f>'RP 4'!B100</f>
        <v>Limited to 500 characters</v>
      </c>
      <c r="E26" s="64">
        <v>4.04</v>
      </c>
      <c r="F26" s="54" t="str">
        <f>'RP 4'!B215</f>
        <v>Limited to 500 characters.</v>
      </c>
      <c r="G26" s="55" t="str">
        <f>'RP 4'!B219</f>
        <v>Very High</v>
      </c>
      <c r="H26" s="59" t="str">
        <f>'RP 4'!B223</f>
        <v>Very High</v>
      </c>
      <c r="I26" s="62">
        <v>4.04</v>
      </c>
      <c r="J26" s="30" t="str">
        <f>'RP 4'!B370</f>
        <v>Limited to 500 characters.</v>
      </c>
      <c r="K26" s="5" t="str">
        <f>'RP 4'!B374</f>
        <v>Very High</v>
      </c>
      <c r="L26" s="16" t="str">
        <f>'RP 4'!B378</f>
        <v>Very High</v>
      </c>
      <c r="N26" s="11"/>
      <c r="O26" s="11"/>
      <c r="P26" s="11"/>
      <c r="Q26" s="11"/>
      <c r="R26" s="11"/>
      <c r="S26" s="11"/>
      <c r="T26" s="11"/>
      <c r="U26" s="11"/>
      <c r="V26" s="11"/>
      <c r="W26" s="11"/>
      <c r="X26" s="11"/>
    </row>
    <row r="27" spans="1:24" ht="15.75" thickBot="1" x14ac:dyDescent="0.3">
      <c r="A27" s="189"/>
      <c r="B27" s="68">
        <v>4.05</v>
      </c>
      <c r="C27" s="65">
        <v>4.05</v>
      </c>
      <c r="D27" s="53" t="str">
        <f>'RP 4'!B114</f>
        <v>Limited to 500 characters</v>
      </c>
      <c r="E27" s="65">
        <v>4.05</v>
      </c>
      <c r="F27" s="56" t="str">
        <f>'RP 4'!B245</f>
        <v>Limited to 500 characters.</v>
      </c>
      <c r="G27" s="57" t="str">
        <f>'RP 4'!B249</f>
        <v>Very High</v>
      </c>
      <c r="H27" s="60" t="str">
        <f>'RP 4'!B253</f>
        <v>Very High</v>
      </c>
      <c r="I27" s="62">
        <v>4.05</v>
      </c>
      <c r="J27" s="30" t="str">
        <f>'RP 4'!B400</f>
        <v>Limited to 500 characters.</v>
      </c>
      <c r="K27" s="5" t="str">
        <f>'RP 4'!B404</f>
        <v>Very High</v>
      </c>
      <c r="L27" s="16" t="str">
        <f>'RP 4'!B408</f>
        <v>Very High</v>
      </c>
      <c r="N27" s="11"/>
      <c r="O27" s="11"/>
      <c r="P27" s="11"/>
      <c r="Q27" s="11"/>
      <c r="R27" s="11"/>
      <c r="S27" s="11"/>
      <c r="T27" s="11"/>
      <c r="U27" s="11"/>
      <c r="V27" s="11"/>
      <c r="W27" s="11"/>
      <c r="X27" s="11"/>
    </row>
    <row r="28" spans="1:24" ht="15.75" thickBot="1" x14ac:dyDescent="0.3">
      <c r="A28" s="190"/>
      <c r="B28" s="9" t="s">
        <v>189</v>
      </c>
      <c r="C28" s="10"/>
      <c r="D28" s="31">
        <f>'Benefit Cost Calculator'!C44</f>
        <v>0</v>
      </c>
      <c r="E28" s="7" t="s">
        <v>190</v>
      </c>
      <c r="F28" s="8"/>
      <c r="G28" s="32">
        <f>'Benefit Cost Calculator'!F44</f>
        <v>0</v>
      </c>
      <c r="H28" s="13" t="s">
        <v>191</v>
      </c>
      <c r="I28" s="28"/>
      <c r="J28" s="33">
        <f>'Benefit Cost Calculator'!C49</f>
        <v>0</v>
      </c>
      <c r="K28" s="29" t="s">
        <v>192</v>
      </c>
      <c r="L28" s="14">
        <f>'Benefit Cost Calculator'!I49</f>
        <v>0</v>
      </c>
      <c r="N28" s="11"/>
      <c r="O28" s="11"/>
      <c r="P28" s="34"/>
      <c r="Q28" s="11"/>
      <c r="R28" s="11"/>
      <c r="S28" s="38"/>
      <c r="T28" s="11"/>
      <c r="U28" s="11"/>
      <c r="V28" s="35"/>
      <c r="W28" s="36"/>
      <c r="X28" s="37"/>
    </row>
    <row r="29" spans="1:24" ht="15.75" thickBot="1" x14ac:dyDescent="0.3">
      <c r="D29" s="12"/>
      <c r="J29" s="12"/>
      <c r="N29" s="11"/>
      <c r="O29" s="11"/>
      <c r="P29" s="11"/>
      <c r="Q29" s="11"/>
      <c r="R29" s="11"/>
      <c r="S29" s="11"/>
      <c r="T29" s="11"/>
      <c r="U29" s="11"/>
      <c r="V29" s="11"/>
      <c r="W29" s="11"/>
      <c r="X29" s="11"/>
    </row>
    <row r="30" spans="1:24" ht="15" customHeight="1" x14ac:dyDescent="0.25">
      <c r="A30" s="188" t="str">
        <f>'Project Overview '!D34</f>
        <v>[Research Program 5 Name]</v>
      </c>
      <c r="B30" s="66">
        <v>5.01</v>
      </c>
      <c r="C30" s="67">
        <v>5.01</v>
      </c>
      <c r="D30" s="51" t="str">
        <f>'RP 5'!B58</f>
        <v>Limited to 500 characters</v>
      </c>
      <c r="E30" s="63">
        <v>5.01</v>
      </c>
      <c r="F30" s="26" t="str">
        <f>'RP 5'!B125</f>
        <v>Limited to 500 characters.</v>
      </c>
      <c r="G30" s="25" t="str">
        <f>'RP 5'!B129</f>
        <v>Very High</v>
      </c>
      <c r="H30" s="58" t="str">
        <f>'RP 5'!B133</f>
        <v>Very High</v>
      </c>
      <c r="I30" s="61">
        <v>5.01</v>
      </c>
      <c r="J30" s="26" t="str">
        <f>'RP 5'!B280</f>
        <v>Limited to 500 characters.</v>
      </c>
      <c r="K30" s="25" t="str">
        <f>'RP 5'!B284</f>
        <v>Very High</v>
      </c>
      <c r="L30" s="27" t="str">
        <f>'RP 5'!B288</f>
        <v>Very High</v>
      </c>
      <c r="N30" s="11"/>
      <c r="O30" s="11"/>
      <c r="P30" s="11"/>
      <c r="Q30" s="11"/>
      <c r="R30" s="11"/>
      <c r="S30" s="11"/>
      <c r="T30" s="11"/>
      <c r="U30" s="11"/>
      <c r="V30" s="11"/>
      <c r="W30" s="11"/>
      <c r="X30" s="11"/>
    </row>
    <row r="31" spans="1:24" x14ac:dyDescent="0.25">
      <c r="A31" s="189"/>
      <c r="B31" s="68">
        <v>5.0199999999999996</v>
      </c>
      <c r="C31" s="64">
        <v>5.0199999999999996</v>
      </c>
      <c r="D31" s="52" t="str">
        <f>'RP 5'!B72</f>
        <v>Limited to 500 characters</v>
      </c>
      <c r="E31" s="64">
        <v>5.0199999999999996</v>
      </c>
      <c r="F31" s="54" t="str">
        <f>'RP 5'!B155</f>
        <v>Limited to 500 characters.</v>
      </c>
      <c r="G31" s="55" t="str">
        <f>'RP 5'!B159</f>
        <v>Very High</v>
      </c>
      <c r="H31" s="59" t="str">
        <f>'RP 5'!B163</f>
        <v>Very High</v>
      </c>
      <c r="I31" s="62">
        <v>5.0199999999999996</v>
      </c>
      <c r="J31" s="30" t="str">
        <f>'RP 5'!B310</f>
        <v>Limited to 500 characters.</v>
      </c>
      <c r="K31" s="5" t="str">
        <f>'RP 5'!B314</f>
        <v>Very High</v>
      </c>
      <c r="L31" s="16" t="str">
        <f>'RP 5'!B318</f>
        <v>Very High</v>
      </c>
      <c r="N31" s="11"/>
      <c r="O31" s="11"/>
      <c r="P31" s="11"/>
      <c r="Q31" s="11"/>
      <c r="R31" s="11"/>
      <c r="S31" s="11"/>
      <c r="T31" s="11"/>
      <c r="U31" s="11"/>
      <c r="V31" s="11"/>
      <c r="W31" s="11"/>
      <c r="X31" s="11"/>
    </row>
    <row r="32" spans="1:24" x14ac:dyDescent="0.25">
      <c r="A32" s="189"/>
      <c r="B32" s="68">
        <v>5.03</v>
      </c>
      <c r="C32" s="64">
        <v>5.03</v>
      </c>
      <c r="D32" s="52" t="str">
        <f>'RP 5'!B86</f>
        <v>Limited to 500 characters</v>
      </c>
      <c r="E32" s="64">
        <v>5.03</v>
      </c>
      <c r="F32" s="54" t="str">
        <f>'RP 5'!B185</f>
        <v>Limited to 500 characters.</v>
      </c>
      <c r="G32" s="55" t="str">
        <f>'RP 5'!B189</f>
        <v>Very High</v>
      </c>
      <c r="H32" s="59" t="str">
        <f>'RP 5'!B193</f>
        <v>Very High</v>
      </c>
      <c r="I32" s="62">
        <v>5.03</v>
      </c>
      <c r="J32" s="30" t="str">
        <f>'RP 5'!B340</f>
        <v>Limited to 500 characters.</v>
      </c>
      <c r="K32" s="5" t="str">
        <f>'RP 5'!B344</f>
        <v>Very High</v>
      </c>
      <c r="L32" s="16" t="str">
        <f>'RP 5'!B348</f>
        <v>Very High</v>
      </c>
      <c r="N32" s="11"/>
      <c r="O32" s="11"/>
      <c r="P32" s="11"/>
      <c r="Q32" s="11"/>
      <c r="R32" s="11"/>
      <c r="S32" s="11"/>
      <c r="T32" s="11"/>
      <c r="U32" s="11"/>
      <c r="V32" s="11"/>
      <c r="W32" s="11"/>
      <c r="X32" s="11"/>
    </row>
    <row r="33" spans="1:24" x14ac:dyDescent="0.25">
      <c r="A33" s="189"/>
      <c r="B33" s="68">
        <v>5.04</v>
      </c>
      <c r="C33" s="64">
        <v>5.04</v>
      </c>
      <c r="D33" s="52" t="str">
        <f>'RP 5'!B100</f>
        <v>Limited to 500 characters</v>
      </c>
      <c r="E33" s="64">
        <v>5.04</v>
      </c>
      <c r="F33" s="54" t="str">
        <f>'RP 5'!B215</f>
        <v>Limited to 500 characters.</v>
      </c>
      <c r="G33" s="55" t="str">
        <f>'RP 5'!B219</f>
        <v>Very High</v>
      </c>
      <c r="H33" s="59" t="str">
        <f>'RP 5'!B223</f>
        <v>Very High</v>
      </c>
      <c r="I33" s="62">
        <v>5.04</v>
      </c>
      <c r="J33" s="30" t="str">
        <f>'RP 5'!B370</f>
        <v>Limited to 500 characters.</v>
      </c>
      <c r="K33" s="5" t="str">
        <f>'RP 5'!B374</f>
        <v>Very High</v>
      </c>
      <c r="L33" s="16" t="str">
        <f>'RP 5'!B378</f>
        <v>Very High</v>
      </c>
      <c r="N33" s="11"/>
      <c r="O33" s="11"/>
      <c r="P33" s="11"/>
      <c r="Q33" s="11"/>
      <c r="R33" s="11"/>
      <c r="S33" s="11"/>
      <c r="T33" s="11"/>
      <c r="U33" s="11"/>
      <c r="V33" s="11"/>
      <c r="W33" s="11"/>
      <c r="X33" s="11"/>
    </row>
    <row r="34" spans="1:24" ht="15.75" thickBot="1" x14ac:dyDescent="0.3">
      <c r="A34" s="189"/>
      <c r="B34" s="68">
        <v>5.05</v>
      </c>
      <c r="C34" s="65">
        <v>5.05</v>
      </c>
      <c r="D34" s="53" t="str">
        <f>'RP 5'!B114</f>
        <v>Limited to 500 characters</v>
      </c>
      <c r="E34" s="65">
        <v>5.05</v>
      </c>
      <c r="F34" s="56" t="str">
        <f>'RP 5'!B245</f>
        <v>Limited to 500 characters.</v>
      </c>
      <c r="G34" s="57" t="str">
        <f>'RP 5'!B249</f>
        <v>Very High</v>
      </c>
      <c r="H34" s="60" t="str">
        <f>'RP 5'!B253</f>
        <v>Very High</v>
      </c>
      <c r="I34" s="62">
        <v>5.05</v>
      </c>
      <c r="J34" s="30" t="str">
        <f>'RP 5'!B400</f>
        <v>Limited to 500 characters.</v>
      </c>
      <c r="K34" s="5" t="str">
        <f>'RP 5'!B404</f>
        <v>Very High</v>
      </c>
      <c r="L34" s="16" t="str">
        <f>'RP 5'!B408</f>
        <v>Very High</v>
      </c>
      <c r="N34" s="11"/>
      <c r="O34" s="11"/>
      <c r="P34" s="11"/>
      <c r="Q34" s="11"/>
      <c r="R34" s="11"/>
      <c r="S34" s="11"/>
      <c r="T34" s="11"/>
      <c r="U34" s="11"/>
      <c r="V34" s="11"/>
      <c r="W34" s="11"/>
      <c r="X34" s="11"/>
    </row>
    <row r="35" spans="1:24" ht="15.75" thickBot="1" x14ac:dyDescent="0.3">
      <c r="A35" s="190"/>
      <c r="B35" s="9" t="s">
        <v>189</v>
      </c>
      <c r="C35" s="10"/>
      <c r="D35" s="31">
        <f>'Benefit Cost Calculator'!C56</f>
        <v>0</v>
      </c>
      <c r="E35" s="7" t="s">
        <v>190</v>
      </c>
      <c r="F35" s="8"/>
      <c r="G35" s="32">
        <f>'Benefit Cost Calculator'!F56</f>
        <v>0</v>
      </c>
      <c r="H35" s="13" t="s">
        <v>191</v>
      </c>
      <c r="I35" s="28"/>
      <c r="J35" s="33">
        <f>'Benefit Cost Calculator'!C61</f>
        <v>0</v>
      </c>
      <c r="K35" s="29" t="s">
        <v>192</v>
      </c>
      <c r="L35" s="14">
        <f>'Benefit Cost Calculator'!I61</f>
        <v>0</v>
      </c>
      <c r="N35" s="11"/>
      <c r="O35" s="11"/>
      <c r="P35" s="34"/>
      <c r="Q35" s="11"/>
      <c r="R35" s="11"/>
      <c r="S35" s="38"/>
      <c r="T35" s="11"/>
      <c r="U35" s="11"/>
      <c r="V35" s="35"/>
      <c r="W35" s="36"/>
      <c r="X35" s="37"/>
    </row>
    <row r="36" spans="1:24" ht="15.75" thickBot="1" x14ac:dyDescent="0.3">
      <c r="D36" s="12"/>
      <c r="J36" s="12"/>
      <c r="N36" s="11"/>
      <c r="O36" s="11"/>
      <c r="P36" s="11"/>
      <c r="Q36" s="11"/>
      <c r="R36" s="11"/>
      <c r="S36" s="11"/>
      <c r="T36" s="11"/>
      <c r="U36" s="11"/>
      <c r="V36" s="11"/>
      <c r="W36" s="11"/>
      <c r="X36" s="11"/>
    </row>
    <row r="37" spans="1:24" ht="15.75" thickBot="1" x14ac:dyDescent="0.3">
      <c r="A37" s="6" t="s">
        <v>193</v>
      </c>
      <c r="D37" s="12"/>
      <c r="E37" s="7" t="s">
        <v>194</v>
      </c>
      <c r="F37" s="8"/>
      <c r="G37" s="17">
        <f>'Benefit Cost Calculator'!F68</f>
        <v>0</v>
      </c>
      <c r="H37" s="13" t="s">
        <v>195</v>
      </c>
      <c r="I37" s="28"/>
      <c r="J37" s="18">
        <f>'Benefit Cost Calculator'!C68</f>
        <v>0</v>
      </c>
      <c r="K37" s="29" t="s">
        <v>192</v>
      </c>
      <c r="L37" s="14">
        <f>'Benefit Cost Calculator'!I68</f>
        <v>0</v>
      </c>
      <c r="N37" s="11"/>
      <c r="O37" s="11"/>
      <c r="P37" s="38"/>
      <c r="Q37" s="11"/>
      <c r="R37" s="38"/>
      <c r="S37" s="39"/>
      <c r="T37" s="36"/>
      <c r="U37" s="37"/>
      <c r="V37" s="11"/>
      <c r="W37" s="11"/>
      <c r="X37" s="11"/>
    </row>
    <row r="38" spans="1:24" x14ac:dyDescent="0.25">
      <c r="N38" s="11"/>
      <c r="O38" s="11"/>
      <c r="P38" s="11"/>
      <c r="Q38" s="11"/>
      <c r="R38" s="11"/>
      <c r="S38" s="11"/>
      <c r="T38" s="11"/>
      <c r="U38" s="11"/>
      <c r="V38" s="11"/>
      <c r="W38" s="11"/>
      <c r="X38" s="11"/>
    </row>
  </sheetData>
  <sheetProtection algorithmName="SHA-512" hashValue="qTaYcxmGN5M0l2LC0txKeAbOGxgOFTN6x3MSprvdRDk0CI/42GOIorEN8bWtWtGUff40gWHioMfxCWmPi6pVIQ==" saltValue="VM8CviowqnUhWy8Le9cFwQ==" spinCount="100000" sheet="1" objects="1" scenarios="1"/>
  <mergeCells count="5">
    <mergeCell ref="A2:A7"/>
    <mergeCell ref="A9:A14"/>
    <mergeCell ref="A16:A21"/>
    <mergeCell ref="A23:A28"/>
    <mergeCell ref="A30:A35"/>
  </mergeCells>
  <conditionalFormatting sqref="A8:L8 A7 A15:L15 A22:L22 A29:L29 A36:L36 A1:L6 A37:H37 J37:L37">
    <cfRule type="cellIs" dxfId="479" priority="1166" operator="equal">
      <formula>"Very High"</formula>
    </cfRule>
    <cfRule type="cellIs" dxfId="478" priority="1167" operator="equal">
      <formula>"Medium"</formula>
    </cfRule>
    <cfRule type="cellIs" dxfId="477" priority="1168" operator="equal">
      <formula>"Low"</formula>
    </cfRule>
    <cfRule type="cellIs" dxfId="476" priority="1169" operator="equal">
      <formula>"Very Low"</formula>
    </cfRule>
    <cfRule type="cellIs" dxfId="475" priority="1170" operator="equal">
      <formula>"High"</formula>
    </cfRule>
  </conditionalFormatting>
  <conditionalFormatting sqref="H2:H6">
    <cfRule type="cellIs" dxfId="474" priority="1136" operator="equal">
      <formula>"Very High"</formula>
    </cfRule>
    <cfRule type="cellIs" dxfId="473" priority="1137" operator="equal">
      <formula>"Medium"</formula>
    </cfRule>
    <cfRule type="cellIs" dxfId="472" priority="1138" operator="equal">
      <formula>"Low"</formula>
    </cfRule>
    <cfRule type="cellIs" dxfId="471" priority="1139" operator="equal">
      <formula>"Very Low"</formula>
    </cfRule>
    <cfRule type="cellIs" dxfId="470" priority="1140" operator="equal">
      <formula>"High"</formula>
    </cfRule>
  </conditionalFormatting>
  <conditionalFormatting sqref="K2:K6">
    <cfRule type="cellIs" dxfId="469" priority="1131" operator="equal">
      <formula>"Very High"</formula>
    </cfRule>
    <cfRule type="cellIs" dxfId="468" priority="1132" operator="equal">
      <formula>"Medium"</formula>
    </cfRule>
    <cfRule type="cellIs" dxfId="467" priority="1133" operator="equal">
      <formula>"Low"</formula>
    </cfRule>
    <cfRule type="cellIs" dxfId="466" priority="1134" operator="equal">
      <formula>"Very Low"</formula>
    </cfRule>
    <cfRule type="cellIs" dxfId="465" priority="1135" operator="equal">
      <formula>"High"</formula>
    </cfRule>
  </conditionalFormatting>
  <conditionalFormatting sqref="L3:L6">
    <cfRule type="cellIs" dxfId="464" priority="1126" operator="equal">
      <formula>"Very High"</formula>
    </cfRule>
    <cfRule type="cellIs" dxfId="463" priority="1127" operator="equal">
      <formula>"Medium"</formula>
    </cfRule>
    <cfRule type="cellIs" dxfId="462" priority="1128" operator="equal">
      <formula>"Low"</formula>
    </cfRule>
    <cfRule type="cellIs" dxfId="461" priority="1129" operator="equal">
      <formula>"Very Low"</formula>
    </cfRule>
    <cfRule type="cellIs" dxfId="460" priority="1130" operator="equal">
      <formula>"High"</formula>
    </cfRule>
  </conditionalFormatting>
  <conditionalFormatting sqref="L1">
    <cfRule type="cellIs" dxfId="459" priority="1121" operator="equal">
      <formula>"Very High"</formula>
    </cfRule>
    <cfRule type="cellIs" dxfId="458" priority="1122" operator="equal">
      <formula>"Medium"</formula>
    </cfRule>
    <cfRule type="cellIs" dxfId="457" priority="1123" operator="equal">
      <formula>"Low"</formula>
    </cfRule>
    <cfRule type="cellIs" dxfId="456" priority="1124" operator="equal">
      <formula>"Very Low"</formula>
    </cfRule>
    <cfRule type="cellIs" dxfId="455" priority="1125" operator="equal">
      <formula>"High"</formula>
    </cfRule>
  </conditionalFormatting>
  <conditionalFormatting sqref="F2:G6">
    <cfRule type="cellIs" dxfId="454" priority="1116" operator="equal">
      <formula>"Very High"</formula>
    </cfRule>
    <cfRule type="cellIs" dxfId="453" priority="1117" operator="equal">
      <formula>"Medium"</formula>
    </cfRule>
    <cfRule type="cellIs" dxfId="452" priority="1118" operator="equal">
      <formula>"Low"</formula>
    </cfRule>
    <cfRule type="cellIs" dxfId="451" priority="1119" operator="equal">
      <formula>"Very Low"</formula>
    </cfRule>
    <cfRule type="cellIs" dxfId="450" priority="1120" operator="equal">
      <formula>"High"</formula>
    </cfRule>
  </conditionalFormatting>
  <conditionalFormatting sqref="J2:K6">
    <cfRule type="cellIs" dxfId="449" priority="1111" operator="equal">
      <formula>"Very High"</formula>
    </cfRule>
    <cfRule type="cellIs" dxfId="448" priority="1112" operator="equal">
      <formula>"Medium"</formula>
    </cfRule>
    <cfRule type="cellIs" dxfId="447" priority="1113" operator="equal">
      <formula>"Low"</formula>
    </cfRule>
    <cfRule type="cellIs" dxfId="446" priority="1114" operator="equal">
      <formula>"Very Low"</formula>
    </cfRule>
    <cfRule type="cellIs" dxfId="445" priority="1115" operator="equal">
      <formula>"High"</formula>
    </cfRule>
  </conditionalFormatting>
  <conditionalFormatting sqref="G6">
    <cfRule type="cellIs" dxfId="444" priority="1106" operator="equal">
      <formula>"Very High"</formula>
    </cfRule>
    <cfRule type="cellIs" dxfId="443" priority="1107" operator="equal">
      <formula>"Medium"</formula>
    </cfRule>
    <cfRule type="cellIs" dxfId="442" priority="1108" operator="equal">
      <formula>"Low"</formula>
    </cfRule>
    <cfRule type="cellIs" dxfId="441" priority="1109" operator="equal">
      <formula>"Very Low"</formula>
    </cfRule>
    <cfRule type="cellIs" dxfId="440" priority="1110" operator="equal">
      <formula>"High"</formula>
    </cfRule>
  </conditionalFormatting>
  <conditionalFormatting sqref="F29:G29">
    <cfRule type="cellIs" dxfId="439" priority="1001" operator="equal">
      <formula>"Very High"</formula>
    </cfRule>
    <cfRule type="cellIs" dxfId="438" priority="1002" operator="equal">
      <formula>"Medium"</formula>
    </cfRule>
    <cfRule type="cellIs" dxfId="437" priority="1003" operator="equal">
      <formula>"Low"</formula>
    </cfRule>
    <cfRule type="cellIs" dxfId="436" priority="1004" operator="equal">
      <formula>"Very Low"</formula>
    </cfRule>
    <cfRule type="cellIs" dxfId="435" priority="1005" operator="equal">
      <formula>"High"</formula>
    </cfRule>
  </conditionalFormatting>
  <conditionalFormatting sqref="D2">
    <cfRule type="cellIs" dxfId="434" priority="996" operator="equal">
      <formula>"Very High"</formula>
    </cfRule>
    <cfRule type="cellIs" dxfId="433" priority="997" operator="equal">
      <formula>"Medium"</formula>
    </cfRule>
    <cfRule type="cellIs" dxfId="432" priority="998" operator="equal">
      <formula>"Low"</formula>
    </cfRule>
    <cfRule type="cellIs" dxfId="431" priority="999" operator="equal">
      <formula>"Very Low"</formula>
    </cfRule>
    <cfRule type="cellIs" dxfId="430" priority="1000" operator="equal">
      <formula>"High"</formula>
    </cfRule>
  </conditionalFormatting>
  <conditionalFormatting sqref="D3:D6">
    <cfRule type="cellIs" dxfId="429" priority="991" operator="equal">
      <formula>"Very High"</formula>
    </cfRule>
    <cfRule type="cellIs" dxfId="428" priority="992" operator="equal">
      <formula>"Medium"</formula>
    </cfRule>
    <cfRule type="cellIs" dxfId="427" priority="993" operator="equal">
      <formula>"Low"</formula>
    </cfRule>
    <cfRule type="cellIs" dxfId="426" priority="994" operator="equal">
      <formula>"Very Low"</formula>
    </cfRule>
    <cfRule type="cellIs" dxfId="425" priority="995" operator="equal">
      <formula>"High"</formula>
    </cfRule>
  </conditionalFormatting>
  <conditionalFormatting sqref="I1">
    <cfRule type="cellIs" dxfId="424" priority="986" operator="equal">
      <formula>"Very High"</formula>
    </cfRule>
    <cfRule type="cellIs" dxfId="423" priority="987" operator="equal">
      <formula>"Medium"</formula>
    </cfRule>
    <cfRule type="cellIs" dxfId="422" priority="988" operator="equal">
      <formula>"Low"</formula>
    </cfRule>
    <cfRule type="cellIs" dxfId="421" priority="989" operator="equal">
      <formula>"Very Low"</formula>
    </cfRule>
    <cfRule type="cellIs" dxfId="420" priority="990" operator="equal">
      <formula>"High"</formula>
    </cfRule>
  </conditionalFormatting>
  <conditionalFormatting sqref="I2:I6">
    <cfRule type="cellIs" dxfId="419" priority="981" operator="equal">
      <formula>"Very High"</formula>
    </cfRule>
    <cfRule type="cellIs" dxfId="418" priority="982" operator="equal">
      <formula>"Medium"</formula>
    </cfRule>
    <cfRule type="cellIs" dxfId="417" priority="983" operator="equal">
      <formula>"Low"</formula>
    </cfRule>
    <cfRule type="cellIs" dxfId="416" priority="984" operator="equal">
      <formula>"Very Low"</formula>
    </cfRule>
    <cfRule type="cellIs" dxfId="415" priority="985" operator="equal">
      <formula>"High"</formula>
    </cfRule>
  </conditionalFormatting>
  <conditionalFormatting sqref="E2:E6">
    <cfRule type="cellIs" dxfId="414" priority="976" operator="equal">
      <formula>"Very High"</formula>
    </cfRule>
    <cfRule type="cellIs" dxfId="413" priority="977" operator="equal">
      <formula>"Medium"</formula>
    </cfRule>
    <cfRule type="cellIs" dxfId="412" priority="978" operator="equal">
      <formula>"Low"</formula>
    </cfRule>
    <cfRule type="cellIs" dxfId="411" priority="979" operator="equal">
      <formula>"Very Low"</formula>
    </cfRule>
    <cfRule type="cellIs" dxfId="410" priority="980" operator="equal">
      <formula>"High"</formula>
    </cfRule>
  </conditionalFormatting>
  <conditionalFormatting sqref="N7:X7">
    <cfRule type="cellIs" dxfId="409" priority="781" operator="equal">
      <formula>"Very High"</formula>
    </cfRule>
    <cfRule type="cellIs" dxfId="408" priority="782" operator="equal">
      <formula>"Medium"</formula>
    </cfRule>
    <cfRule type="cellIs" dxfId="407" priority="783" operator="equal">
      <formula>"Low"</formula>
    </cfRule>
    <cfRule type="cellIs" dxfId="406" priority="784" operator="equal">
      <formula>"Very Low"</formula>
    </cfRule>
    <cfRule type="cellIs" dxfId="405" priority="785" operator="equal">
      <formula>"High"</formula>
    </cfRule>
  </conditionalFormatting>
  <conditionalFormatting sqref="P7">
    <cfRule type="cellIs" dxfId="404" priority="776" operator="equal">
      <formula>"Very High"</formula>
    </cfRule>
    <cfRule type="cellIs" dxfId="403" priority="777" operator="equal">
      <formula>"Medium"</formula>
    </cfRule>
    <cfRule type="cellIs" dxfId="402" priority="778" operator="equal">
      <formula>"Low"</formula>
    </cfRule>
    <cfRule type="cellIs" dxfId="401" priority="779" operator="equal">
      <formula>"Very Low"</formula>
    </cfRule>
    <cfRule type="cellIs" dxfId="400" priority="780" operator="equal">
      <formula>"High"</formula>
    </cfRule>
  </conditionalFormatting>
  <conditionalFormatting sqref="S7">
    <cfRule type="cellIs" dxfId="399" priority="771" operator="equal">
      <formula>"Very High"</formula>
    </cfRule>
    <cfRule type="cellIs" dxfId="398" priority="772" operator="equal">
      <formula>"Medium"</formula>
    </cfRule>
    <cfRule type="cellIs" dxfId="397" priority="773" operator="equal">
      <formula>"Low"</formula>
    </cfRule>
    <cfRule type="cellIs" dxfId="396" priority="774" operator="equal">
      <formula>"Very Low"</formula>
    </cfRule>
    <cfRule type="cellIs" dxfId="395" priority="775" operator="equal">
      <formula>"High"</formula>
    </cfRule>
  </conditionalFormatting>
  <conditionalFormatting sqref="N14:X14">
    <cfRule type="cellIs" dxfId="394" priority="766" operator="equal">
      <formula>"Very High"</formula>
    </cfRule>
    <cfRule type="cellIs" dxfId="393" priority="767" operator="equal">
      <formula>"Medium"</formula>
    </cfRule>
    <cfRule type="cellIs" dxfId="392" priority="768" operator="equal">
      <formula>"Low"</formula>
    </cfRule>
    <cfRule type="cellIs" dxfId="391" priority="769" operator="equal">
      <formula>"Very Low"</formula>
    </cfRule>
    <cfRule type="cellIs" dxfId="390" priority="770" operator="equal">
      <formula>"High"</formula>
    </cfRule>
  </conditionalFormatting>
  <conditionalFormatting sqref="S14">
    <cfRule type="cellIs" dxfId="389" priority="761" operator="equal">
      <formula>"Very High"</formula>
    </cfRule>
    <cfRule type="cellIs" dxfId="388" priority="762" operator="equal">
      <formula>"Medium"</formula>
    </cfRule>
    <cfRule type="cellIs" dxfId="387" priority="763" operator="equal">
      <formula>"Low"</formula>
    </cfRule>
    <cfRule type="cellIs" dxfId="386" priority="764" operator="equal">
      <formula>"Very Low"</formula>
    </cfRule>
    <cfRule type="cellIs" dxfId="385" priority="765" operator="equal">
      <formula>"High"</formula>
    </cfRule>
  </conditionalFormatting>
  <conditionalFormatting sqref="P14">
    <cfRule type="cellIs" dxfId="384" priority="756" operator="equal">
      <formula>"Very High"</formula>
    </cfRule>
    <cfRule type="cellIs" dxfId="383" priority="757" operator="equal">
      <formula>"Medium"</formula>
    </cfRule>
    <cfRule type="cellIs" dxfId="382" priority="758" operator="equal">
      <formula>"Low"</formula>
    </cfRule>
    <cfRule type="cellIs" dxfId="381" priority="759" operator="equal">
      <formula>"Very Low"</formula>
    </cfRule>
    <cfRule type="cellIs" dxfId="380" priority="760" operator="equal">
      <formula>"High"</formula>
    </cfRule>
  </conditionalFormatting>
  <conditionalFormatting sqref="T14:V14">
    <cfRule type="cellIs" dxfId="379" priority="751" operator="equal">
      <formula>"Very High"</formula>
    </cfRule>
    <cfRule type="cellIs" dxfId="378" priority="752" operator="equal">
      <formula>"Medium"</formula>
    </cfRule>
    <cfRule type="cellIs" dxfId="377" priority="753" operator="equal">
      <formula>"Low"</formula>
    </cfRule>
    <cfRule type="cellIs" dxfId="376" priority="754" operator="equal">
      <formula>"Very Low"</formula>
    </cfRule>
    <cfRule type="cellIs" dxfId="375" priority="755" operator="equal">
      <formula>"High"</formula>
    </cfRule>
  </conditionalFormatting>
  <conditionalFormatting sqref="N21:X21">
    <cfRule type="cellIs" dxfId="374" priority="746" operator="equal">
      <formula>"Very High"</formula>
    </cfRule>
    <cfRule type="cellIs" dxfId="373" priority="747" operator="equal">
      <formula>"Medium"</formula>
    </cfRule>
    <cfRule type="cellIs" dxfId="372" priority="748" operator="equal">
      <formula>"Low"</formula>
    </cfRule>
    <cfRule type="cellIs" dxfId="371" priority="749" operator="equal">
      <formula>"Very Low"</formula>
    </cfRule>
    <cfRule type="cellIs" dxfId="370" priority="750" operator="equal">
      <formula>"High"</formula>
    </cfRule>
  </conditionalFormatting>
  <conditionalFormatting sqref="S21">
    <cfRule type="cellIs" dxfId="369" priority="741" operator="equal">
      <formula>"Very High"</formula>
    </cfRule>
    <cfRule type="cellIs" dxfId="368" priority="742" operator="equal">
      <formula>"Medium"</formula>
    </cfRule>
    <cfRule type="cellIs" dxfId="367" priority="743" operator="equal">
      <formula>"Low"</formula>
    </cfRule>
    <cfRule type="cellIs" dxfId="366" priority="744" operator="equal">
      <formula>"Very Low"</formula>
    </cfRule>
    <cfRule type="cellIs" dxfId="365" priority="745" operator="equal">
      <formula>"High"</formula>
    </cfRule>
  </conditionalFormatting>
  <conditionalFormatting sqref="P21">
    <cfRule type="cellIs" dxfId="364" priority="736" operator="equal">
      <formula>"Very High"</formula>
    </cfRule>
    <cfRule type="cellIs" dxfId="363" priority="737" operator="equal">
      <formula>"Medium"</formula>
    </cfRule>
    <cfRule type="cellIs" dxfId="362" priority="738" operator="equal">
      <formula>"Low"</formula>
    </cfRule>
    <cfRule type="cellIs" dxfId="361" priority="739" operator="equal">
      <formula>"Very Low"</formula>
    </cfRule>
    <cfRule type="cellIs" dxfId="360" priority="740" operator="equal">
      <formula>"High"</formula>
    </cfRule>
  </conditionalFormatting>
  <conditionalFormatting sqref="T21:V21">
    <cfRule type="cellIs" dxfId="359" priority="731" operator="equal">
      <formula>"Very High"</formula>
    </cfRule>
    <cfRule type="cellIs" dxfId="358" priority="732" operator="equal">
      <formula>"Medium"</formula>
    </cfRule>
    <cfRule type="cellIs" dxfId="357" priority="733" operator="equal">
      <formula>"Low"</formula>
    </cfRule>
    <cfRule type="cellIs" dxfId="356" priority="734" operator="equal">
      <formula>"Very Low"</formula>
    </cfRule>
    <cfRule type="cellIs" dxfId="355" priority="735" operator="equal">
      <formula>"High"</formula>
    </cfRule>
  </conditionalFormatting>
  <conditionalFormatting sqref="N28:X28">
    <cfRule type="cellIs" dxfId="354" priority="726" operator="equal">
      <formula>"Very High"</formula>
    </cfRule>
    <cfRule type="cellIs" dxfId="353" priority="727" operator="equal">
      <formula>"Medium"</formula>
    </cfRule>
    <cfRule type="cellIs" dxfId="352" priority="728" operator="equal">
      <formula>"Low"</formula>
    </cfRule>
    <cfRule type="cellIs" dxfId="351" priority="729" operator="equal">
      <formula>"Very Low"</formula>
    </cfRule>
    <cfRule type="cellIs" dxfId="350" priority="730" operator="equal">
      <formula>"High"</formula>
    </cfRule>
  </conditionalFormatting>
  <conditionalFormatting sqref="N28:O28 Q28:R28 W28:X28">
    <cfRule type="cellIs" dxfId="349" priority="721" operator="equal">
      <formula>"Very High"</formula>
    </cfRule>
    <cfRule type="cellIs" dxfId="348" priority="722" operator="equal">
      <formula>"Medium"</formula>
    </cfRule>
    <cfRule type="cellIs" dxfId="347" priority="723" operator="equal">
      <formula>"Low"</formula>
    </cfRule>
    <cfRule type="cellIs" dxfId="346" priority="724" operator="equal">
      <formula>"Very Low"</formula>
    </cfRule>
    <cfRule type="cellIs" dxfId="345" priority="725" operator="equal">
      <formula>"High"</formula>
    </cfRule>
  </conditionalFormatting>
  <conditionalFormatting sqref="S28">
    <cfRule type="cellIs" dxfId="344" priority="716" operator="equal">
      <formula>"Very High"</formula>
    </cfRule>
    <cfRule type="cellIs" dxfId="343" priority="717" operator="equal">
      <formula>"Medium"</formula>
    </cfRule>
    <cfRule type="cellIs" dxfId="342" priority="718" operator="equal">
      <formula>"Low"</formula>
    </cfRule>
    <cfRule type="cellIs" dxfId="341" priority="719" operator="equal">
      <formula>"Very Low"</formula>
    </cfRule>
    <cfRule type="cellIs" dxfId="340" priority="720" operator="equal">
      <formula>"High"</formula>
    </cfRule>
  </conditionalFormatting>
  <conditionalFormatting sqref="P28">
    <cfRule type="cellIs" dxfId="339" priority="711" operator="equal">
      <formula>"Very High"</formula>
    </cfRule>
    <cfRule type="cellIs" dxfId="338" priority="712" operator="equal">
      <formula>"Medium"</formula>
    </cfRule>
    <cfRule type="cellIs" dxfId="337" priority="713" operator="equal">
      <formula>"Low"</formula>
    </cfRule>
    <cfRule type="cellIs" dxfId="336" priority="714" operator="equal">
      <formula>"Very Low"</formula>
    </cfRule>
    <cfRule type="cellIs" dxfId="335" priority="715" operator="equal">
      <formula>"High"</formula>
    </cfRule>
  </conditionalFormatting>
  <conditionalFormatting sqref="T28:V28">
    <cfRule type="cellIs" dxfId="334" priority="706" operator="equal">
      <formula>"Very High"</formula>
    </cfRule>
    <cfRule type="cellIs" dxfId="333" priority="707" operator="equal">
      <formula>"Medium"</formula>
    </cfRule>
    <cfRule type="cellIs" dxfId="332" priority="708" operator="equal">
      <formula>"Low"</formula>
    </cfRule>
    <cfRule type="cellIs" dxfId="331" priority="709" operator="equal">
      <formula>"Very Low"</formula>
    </cfRule>
    <cfRule type="cellIs" dxfId="330" priority="710" operator="equal">
      <formula>"High"</formula>
    </cfRule>
  </conditionalFormatting>
  <conditionalFormatting sqref="N35:X35">
    <cfRule type="cellIs" dxfId="329" priority="701" operator="equal">
      <formula>"Very High"</formula>
    </cfRule>
    <cfRule type="cellIs" dxfId="328" priority="702" operator="equal">
      <formula>"Medium"</formula>
    </cfRule>
    <cfRule type="cellIs" dxfId="327" priority="703" operator="equal">
      <formula>"Low"</formula>
    </cfRule>
    <cfRule type="cellIs" dxfId="326" priority="704" operator="equal">
      <formula>"Very Low"</formula>
    </cfRule>
    <cfRule type="cellIs" dxfId="325" priority="705" operator="equal">
      <formula>"High"</formula>
    </cfRule>
  </conditionalFormatting>
  <conditionalFormatting sqref="N35:O35 W35:X35 Q35:R35">
    <cfRule type="cellIs" dxfId="324" priority="696" operator="equal">
      <formula>"Very High"</formula>
    </cfRule>
    <cfRule type="cellIs" dxfId="323" priority="697" operator="equal">
      <formula>"Medium"</formula>
    </cfRule>
    <cfRule type="cellIs" dxfId="322" priority="698" operator="equal">
      <formula>"Low"</formula>
    </cfRule>
    <cfRule type="cellIs" dxfId="321" priority="699" operator="equal">
      <formula>"Very Low"</formula>
    </cfRule>
    <cfRule type="cellIs" dxfId="320" priority="700" operator="equal">
      <formula>"High"</formula>
    </cfRule>
  </conditionalFormatting>
  <conditionalFormatting sqref="S35">
    <cfRule type="cellIs" dxfId="319" priority="691" operator="equal">
      <formula>"Very High"</formula>
    </cfRule>
    <cfRule type="cellIs" dxfId="318" priority="692" operator="equal">
      <formula>"Medium"</formula>
    </cfRule>
    <cfRule type="cellIs" dxfId="317" priority="693" operator="equal">
      <formula>"Low"</formula>
    </cfRule>
    <cfRule type="cellIs" dxfId="316" priority="694" operator="equal">
      <formula>"Very Low"</formula>
    </cfRule>
    <cfRule type="cellIs" dxfId="315" priority="695" operator="equal">
      <formula>"High"</formula>
    </cfRule>
  </conditionalFormatting>
  <conditionalFormatting sqref="P35">
    <cfRule type="cellIs" dxfId="314" priority="686" operator="equal">
      <formula>"Very High"</formula>
    </cfRule>
    <cfRule type="cellIs" dxfId="313" priority="687" operator="equal">
      <formula>"Medium"</formula>
    </cfRule>
    <cfRule type="cellIs" dxfId="312" priority="688" operator="equal">
      <formula>"Low"</formula>
    </cfRule>
    <cfRule type="cellIs" dxfId="311" priority="689" operator="equal">
      <formula>"Very Low"</formula>
    </cfRule>
    <cfRule type="cellIs" dxfId="310" priority="690" operator="equal">
      <formula>"High"</formula>
    </cfRule>
  </conditionalFormatting>
  <conditionalFormatting sqref="N37:U37">
    <cfRule type="cellIs" dxfId="309" priority="681" operator="equal">
      <formula>"Very High"</formula>
    </cfRule>
    <cfRule type="cellIs" dxfId="308" priority="682" operator="equal">
      <formula>"Medium"</formula>
    </cfRule>
    <cfRule type="cellIs" dxfId="307" priority="683" operator="equal">
      <formula>"Low"</formula>
    </cfRule>
    <cfRule type="cellIs" dxfId="306" priority="684" operator="equal">
      <formula>"Very Low"</formula>
    </cfRule>
    <cfRule type="cellIs" dxfId="305" priority="685" operator="equal">
      <formula>"High"</formula>
    </cfRule>
  </conditionalFormatting>
  <conditionalFormatting sqref="N37:U37">
    <cfRule type="cellIs" dxfId="304" priority="676" operator="equal">
      <formula>"Very High"</formula>
    </cfRule>
    <cfRule type="cellIs" dxfId="303" priority="677" operator="equal">
      <formula>"Medium"</formula>
    </cfRule>
    <cfRule type="cellIs" dxfId="302" priority="678" operator="equal">
      <formula>"Low"</formula>
    </cfRule>
    <cfRule type="cellIs" dxfId="301" priority="679" operator="equal">
      <formula>"Very Low"</formula>
    </cfRule>
    <cfRule type="cellIs" dxfId="300" priority="680" operator="equal">
      <formula>"High"</formula>
    </cfRule>
  </conditionalFormatting>
  <conditionalFormatting sqref="B7:L7">
    <cfRule type="cellIs" dxfId="299" priority="671" operator="equal">
      <formula>"Very High"</formula>
    </cfRule>
    <cfRule type="cellIs" dxfId="298" priority="672" operator="equal">
      <formula>"Medium"</formula>
    </cfRule>
    <cfRule type="cellIs" dxfId="297" priority="673" operator="equal">
      <formula>"Low"</formula>
    </cfRule>
    <cfRule type="cellIs" dxfId="296" priority="674" operator="equal">
      <formula>"Very Low"</formula>
    </cfRule>
    <cfRule type="cellIs" dxfId="295" priority="675" operator="equal">
      <formula>"High"</formula>
    </cfRule>
  </conditionalFormatting>
  <conditionalFormatting sqref="D7">
    <cfRule type="cellIs" dxfId="294" priority="666" operator="equal">
      <formula>"Very High"</formula>
    </cfRule>
    <cfRule type="cellIs" dxfId="293" priority="667" operator="equal">
      <formula>"Medium"</formula>
    </cfRule>
    <cfRule type="cellIs" dxfId="292" priority="668" operator="equal">
      <formula>"Low"</formula>
    </cfRule>
    <cfRule type="cellIs" dxfId="291" priority="669" operator="equal">
      <formula>"Very Low"</formula>
    </cfRule>
    <cfRule type="cellIs" dxfId="290" priority="670" operator="equal">
      <formula>"High"</formula>
    </cfRule>
  </conditionalFormatting>
  <conditionalFormatting sqref="G7">
    <cfRule type="cellIs" dxfId="289" priority="661" operator="equal">
      <formula>"Very High"</formula>
    </cfRule>
    <cfRule type="cellIs" dxfId="288" priority="662" operator="equal">
      <formula>"Medium"</formula>
    </cfRule>
    <cfRule type="cellIs" dxfId="287" priority="663" operator="equal">
      <formula>"Low"</formula>
    </cfRule>
    <cfRule type="cellIs" dxfId="286" priority="664" operator="equal">
      <formula>"Very Low"</formula>
    </cfRule>
    <cfRule type="cellIs" dxfId="285" priority="665" operator="equal">
      <formula>"High"</formula>
    </cfRule>
  </conditionalFormatting>
  <conditionalFormatting sqref="A14 A9:L13">
    <cfRule type="cellIs" dxfId="284" priority="281" operator="equal">
      <formula>"Very High"</formula>
    </cfRule>
    <cfRule type="cellIs" dxfId="283" priority="282" operator="equal">
      <formula>"Medium"</formula>
    </cfRule>
    <cfRule type="cellIs" dxfId="282" priority="283" operator="equal">
      <formula>"Low"</formula>
    </cfRule>
    <cfRule type="cellIs" dxfId="281" priority="284" operator="equal">
      <formula>"Very Low"</formula>
    </cfRule>
    <cfRule type="cellIs" dxfId="280" priority="285" operator="equal">
      <formula>"High"</formula>
    </cfRule>
  </conditionalFormatting>
  <conditionalFormatting sqref="H9:H13">
    <cfRule type="cellIs" dxfId="279" priority="276" operator="equal">
      <formula>"Very High"</formula>
    </cfRule>
    <cfRule type="cellIs" dxfId="278" priority="277" operator="equal">
      <formula>"Medium"</formula>
    </cfRule>
    <cfRule type="cellIs" dxfId="277" priority="278" operator="equal">
      <formula>"Low"</formula>
    </cfRule>
    <cfRule type="cellIs" dxfId="276" priority="279" operator="equal">
      <formula>"Very Low"</formula>
    </cfRule>
    <cfRule type="cellIs" dxfId="275" priority="280" operator="equal">
      <formula>"High"</formula>
    </cfRule>
  </conditionalFormatting>
  <conditionalFormatting sqref="K9:K13">
    <cfRule type="cellIs" dxfId="274" priority="271" operator="equal">
      <formula>"Very High"</formula>
    </cfRule>
    <cfRule type="cellIs" dxfId="273" priority="272" operator="equal">
      <formula>"Medium"</formula>
    </cfRule>
    <cfRule type="cellIs" dxfId="272" priority="273" operator="equal">
      <formula>"Low"</formula>
    </cfRule>
    <cfRule type="cellIs" dxfId="271" priority="274" operator="equal">
      <formula>"Very Low"</formula>
    </cfRule>
    <cfRule type="cellIs" dxfId="270" priority="275" operator="equal">
      <formula>"High"</formula>
    </cfRule>
  </conditionalFormatting>
  <conditionalFormatting sqref="L10:L13">
    <cfRule type="cellIs" dxfId="269" priority="266" operator="equal">
      <formula>"Very High"</formula>
    </cfRule>
    <cfRule type="cellIs" dxfId="268" priority="267" operator="equal">
      <formula>"Medium"</formula>
    </cfRule>
    <cfRule type="cellIs" dxfId="267" priority="268" operator="equal">
      <formula>"Low"</formula>
    </cfRule>
    <cfRule type="cellIs" dxfId="266" priority="269" operator="equal">
      <formula>"Very Low"</formula>
    </cfRule>
    <cfRule type="cellIs" dxfId="265" priority="270" operator="equal">
      <formula>"High"</formula>
    </cfRule>
  </conditionalFormatting>
  <conditionalFormatting sqref="F9:G13">
    <cfRule type="cellIs" dxfId="264" priority="261" operator="equal">
      <formula>"Very High"</formula>
    </cfRule>
    <cfRule type="cellIs" dxfId="263" priority="262" operator="equal">
      <formula>"Medium"</formula>
    </cfRule>
    <cfRule type="cellIs" dxfId="262" priority="263" operator="equal">
      <formula>"Low"</formula>
    </cfRule>
    <cfRule type="cellIs" dxfId="261" priority="264" operator="equal">
      <formula>"Very Low"</formula>
    </cfRule>
    <cfRule type="cellIs" dxfId="260" priority="265" operator="equal">
      <formula>"High"</formula>
    </cfRule>
  </conditionalFormatting>
  <conditionalFormatting sqref="J9:K13">
    <cfRule type="cellIs" dxfId="259" priority="256" operator="equal">
      <formula>"Very High"</formula>
    </cfRule>
    <cfRule type="cellIs" dxfId="258" priority="257" operator="equal">
      <formula>"Medium"</formula>
    </cfRule>
    <cfRule type="cellIs" dxfId="257" priority="258" operator="equal">
      <formula>"Low"</formula>
    </cfRule>
    <cfRule type="cellIs" dxfId="256" priority="259" operator="equal">
      <formula>"Very Low"</formula>
    </cfRule>
    <cfRule type="cellIs" dxfId="255" priority="260" operator="equal">
      <formula>"High"</formula>
    </cfRule>
  </conditionalFormatting>
  <conditionalFormatting sqref="G13">
    <cfRule type="cellIs" dxfId="254" priority="251" operator="equal">
      <formula>"Very High"</formula>
    </cfRule>
    <cfRule type="cellIs" dxfId="253" priority="252" operator="equal">
      <formula>"Medium"</formula>
    </cfRule>
    <cfRule type="cellIs" dxfId="252" priority="253" operator="equal">
      <formula>"Low"</formula>
    </cfRule>
    <cfRule type="cellIs" dxfId="251" priority="254" operator="equal">
      <formula>"Very Low"</formula>
    </cfRule>
    <cfRule type="cellIs" dxfId="250" priority="255" operator="equal">
      <formula>"High"</formula>
    </cfRule>
  </conditionalFormatting>
  <conditionalFormatting sqref="D9">
    <cfRule type="cellIs" dxfId="249" priority="246" operator="equal">
      <formula>"Very High"</formula>
    </cfRule>
    <cfRule type="cellIs" dxfId="248" priority="247" operator="equal">
      <formula>"Medium"</formula>
    </cfRule>
    <cfRule type="cellIs" dxfId="247" priority="248" operator="equal">
      <formula>"Low"</formula>
    </cfRule>
    <cfRule type="cellIs" dxfId="246" priority="249" operator="equal">
      <formula>"Very Low"</formula>
    </cfRule>
    <cfRule type="cellIs" dxfId="245" priority="250" operator="equal">
      <formula>"High"</formula>
    </cfRule>
  </conditionalFormatting>
  <conditionalFormatting sqref="D10:D13">
    <cfRule type="cellIs" dxfId="244" priority="241" operator="equal">
      <formula>"Very High"</formula>
    </cfRule>
    <cfRule type="cellIs" dxfId="243" priority="242" operator="equal">
      <formula>"Medium"</formula>
    </cfRule>
    <cfRule type="cellIs" dxfId="242" priority="243" operator="equal">
      <formula>"Low"</formula>
    </cfRule>
    <cfRule type="cellIs" dxfId="241" priority="244" operator="equal">
      <formula>"Very Low"</formula>
    </cfRule>
    <cfRule type="cellIs" dxfId="240" priority="245" operator="equal">
      <formula>"High"</formula>
    </cfRule>
  </conditionalFormatting>
  <conditionalFormatting sqref="I9:I13">
    <cfRule type="cellIs" dxfId="239" priority="236" operator="equal">
      <formula>"Very High"</formula>
    </cfRule>
    <cfRule type="cellIs" dxfId="238" priority="237" operator="equal">
      <formula>"Medium"</formula>
    </cfRule>
    <cfRule type="cellIs" dxfId="237" priority="238" operator="equal">
      <formula>"Low"</formula>
    </cfRule>
    <cfRule type="cellIs" dxfId="236" priority="239" operator="equal">
      <formula>"Very Low"</formula>
    </cfRule>
    <cfRule type="cellIs" dxfId="235" priority="240" operator="equal">
      <formula>"High"</formula>
    </cfRule>
  </conditionalFormatting>
  <conditionalFormatting sqref="E9:E13">
    <cfRule type="cellIs" dxfId="234" priority="231" operator="equal">
      <formula>"Very High"</formula>
    </cfRule>
    <cfRule type="cellIs" dxfId="233" priority="232" operator="equal">
      <formula>"Medium"</formula>
    </cfRule>
    <cfRule type="cellIs" dxfId="232" priority="233" operator="equal">
      <formula>"Low"</formula>
    </cfRule>
    <cfRule type="cellIs" dxfId="231" priority="234" operator="equal">
      <formula>"Very Low"</formula>
    </cfRule>
    <cfRule type="cellIs" dxfId="230" priority="235" operator="equal">
      <formula>"High"</formula>
    </cfRule>
  </conditionalFormatting>
  <conditionalFormatting sqref="B14:L14">
    <cfRule type="cellIs" dxfId="229" priority="226" operator="equal">
      <formula>"Very High"</formula>
    </cfRule>
    <cfRule type="cellIs" dxfId="228" priority="227" operator="equal">
      <formula>"Medium"</formula>
    </cfRule>
    <cfRule type="cellIs" dxfId="227" priority="228" operator="equal">
      <formula>"Low"</formula>
    </cfRule>
    <cfRule type="cellIs" dxfId="226" priority="229" operator="equal">
      <formula>"Very Low"</formula>
    </cfRule>
    <cfRule type="cellIs" dxfId="225" priority="230" operator="equal">
      <formula>"High"</formula>
    </cfRule>
  </conditionalFormatting>
  <conditionalFormatting sqref="D14">
    <cfRule type="cellIs" dxfId="224" priority="221" operator="equal">
      <formula>"Very High"</formula>
    </cfRule>
    <cfRule type="cellIs" dxfId="223" priority="222" operator="equal">
      <formula>"Medium"</formula>
    </cfRule>
    <cfRule type="cellIs" dxfId="222" priority="223" operator="equal">
      <formula>"Low"</formula>
    </cfRule>
    <cfRule type="cellIs" dxfId="221" priority="224" operator="equal">
      <formula>"Very Low"</formula>
    </cfRule>
    <cfRule type="cellIs" dxfId="220" priority="225" operator="equal">
      <formula>"High"</formula>
    </cfRule>
  </conditionalFormatting>
  <conditionalFormatting sqref="G14">
    <cfRule type="cellIs" dxfId="219" priority="216" operator="equal">
      <formula>"Very High"</formula>
    </cfRule>
    <cfRule type="cellIs" dxfId="218" priority="217" operator="equal">
      <formula>"Medium"</formula>
    </cfRule>
    <cfRule type="cellIs" dxfId="217" priority="218" operator="equal">
      <formula>"Low"</formula>
    </cfRule>
    <cfRule type="cellIs" dxfId="216" priority="219" operator="equal">
      <formula>"Very Low"</formula>
    </cfRule>
    <cfRule type="cellIs" dxfId="215" priority="220" operator="equal">
      <formula>"High"</formula>
    </cfRule>
  </conditionalFormatting>
  <conditionalFormatting sqref="A21 A16:L20">
    <cfRule type="cellIs" dxfId="214" priority="211" operator="equal">
      <formula>"Very High"</formula>
    </cfRule>
    <cfRule type="cellIs" dxfId="213" priority="212" operator="equal">
      <formula>"Medium"</formula>
    </cfRule>
    <cfRule type="cellIs" dxfId="212" priority="213" operator="equal">
      <formula>"Low"</formula>
    </cfRule>
    <cfRule type="cellIs" dxfId="211" priority="214" operator="equal">
      <formula>"Very Low"</formula>
    </cfRule>
    <cfRule type="cellIs" dxfId="210" priority="215" operator="equal">
      <formula>"High"</formula>
    </cfRule>
  </conditionalFormatting>
  <conditionalFormatting sqref="H16:H20">
    <cfRule type="cellIs" dxfId="209" priority="206" operator="equal">
      <formula>"Very High"</formula>
    </cfRule>
    <cfRule type="cellIs" dxfId="208" priority="207" operator="equal">
      <formula>"Medium"</formula>
    </cfRule>
    <cfRule type="cellIs" dxfId="207" priority="208" operator="equal">
      <formula>"Low"</formula>
    </cfRule>
    <cfRule type="cellIs" dxfId="206" priority="209" operator="equal">
      <formula>"Very Low"</formula>
    </cfRule>
    <cfRule type="cellIs" dxfId="205" priority="210" operator="equal">
      <formula>"High"</formula>
    </cfRule>
  </conditionalFormatting>
  <conditionalFormatting sqref="K16:K20">
    <cfRule type="cellIs" dxfId="204" priority="201" operator="equal">
      <formula>"Very High"</formula>
    </cfRule>
    <cfRule type="cellIs" dxfId="203" priority="202" operator="equal">
      <formula>"Medium"</formula>
    </cfRule>
    <cfRule type="cellIs" dxfId="202" priority="203" operator="equal">
      <formula>"Low"</formula>
    </cfRule>
    <cfRule type="cellIs" dxfId="201" priority="204" operator="equal">
      <formula>"Very Low"</formula>
    </cfRule>
    <cfRule type="cellIs" dxfId="200" priority="205" operator="equal">
      <formula>"High"</formula>
    </cfRule>
  </conditionalFormatting>
  <conditionalFormatting sqref="L17:L20">
    <cfRule type="cellIs" dxfId="199" priority="196" operator="equal">
      <formula>"Very High"</formula>
    </cfRule>
    <cfRule type="cellIs" dxfId="198" priority="197" operator="equal">
      <formula>"Medium"</formula>
    </cfRule>
    <cfRule type="cellIs" dxfId="197" priority="198" operator="equal">
      <formula>"Low"</formula>
    </cfRule>
    <cfRule type="cellIs" dxfId="196" priority="199" operator="equal">
      <formula>"Very Low"</formula>
    </cfRule>
    <cfRule type="cellIs" dxfId="195" priority="200" operator="equal">
      <formula>"High"</formula>
    </cfRule>
  </conditionalFormatting>
  <conditionalFormatting sqref="F16:G20">
    <cfRule type="cellIs" dxfId="194" priority="191" operator="equal">
      <formula>"Very High"</formula>
    </cfRule>
    <cfRule type="cellIs" dxfId="193" priority="192" operator="equal">
      <formula>"Medium"</formula>
    </cfRule>
    <cfRule type="cellIs" dxfId="192" priority="193" operator="equal">
      <formula>"Low"</formula>
    </cfRule>
    <cfRule type="cellIs" dxfId="191" priority="194" operator="equal">
      <formula>"Very Low"</formula>
    </cfRule>
    <cfRule type="cellIs" dxfId="190" priority="195" operator="equal">
      <formula>"High"</formula>
    </cfRule>
  </conditionalFormatting>
  <conditionalFormatting sqref="J16:K20">
    <cfRule type="cellIs" dxfId="189" priority="186" operator="equal">
      <formula>"Very High"</formula>
    </cfRule>
    <cfRule type="cellIs" dxfId="188" priority="187" operator="equal">
      <formula>"Medium"</formula>
    </cfRule>
    <cfRule type="cellIs" dxfId="187" priority="188" operator="equal">
      <formula>"Low"</formula>
    </cfRule>
    <cfRule type="cellIs" dxfId="186" priority="189" operator="equal">
      <formula>"Very Low"</formula>
    </cfRule>
    <cfRule type="cellIs" dxfId="185" priority="190" operator="equal">
      <formula>"High"</formula>
    </cfRule>
  </conditionalFormatting>
  <conditionalFormatting sqref="G20">
    <cfRule type="cellIs" dxfId="184" priority="181" operator="equal">
      <formula>"Very High"</formula>
    </cfRule>
    <cfRule type="cellIs" dxfId="183" priority="182" operator="equal">
      <formula>"Medium"</formula>
    </cfRule>
    <cfRule type="cellIs" dxfId="182" priority="183" operator="equal">
      <formula>"Low"</formula>
    </cfRule>
    <cfRule type="cellIs" dxfId="181" priority="184" operator="equal">
      <formula>"Very Low"</formula>
    </cfRule>
    <cfRule type="cellIs" dxfId="180" priority="185" operator="equal">
      <formula>"High"</formula>
    </cfRule>
  </conditionalFormatting>
  <conditionalFormatting sqref="D16">
    <cfRule type="cellIs" dxfId="179" priority="176" operator="equal">
      <formula>"Very High"</formula>
    </cfRule>
    <cfRule type="cellIs" dxfId="178" priority="177" operator="equal">
      <formula>"Medium"</formula>
    </cfRule>
    <cfRule type="cellIs" dxfId="177" priority="178" operator="equal">
      <formula>"Low"</formula>
    </cfRule>
    <cfRule type="cellIs" dxfId="176" priority="179" operator="equal">
      <formula>"Very Low"</formula>
    </cfRule>
    <cfRule type="cellIs" dxfId="175" priority="180" operator="equal">
      <formula>"High"</formula>
    </cfRule>
  </conditionalFormatting>
  <conditionalFormatting sqref="D17:D20">
    <cfRule type="cellIs" dxfId="174" priority="171" operator="equal">
      <formula>"Very High"</formula>
    </cfRule>
    <cfRule type="cellIs" dxfId="173" priority="172" operator="equal">
      <formula>"Medium"</formula>
    </cfRule>
    <cfRule type="cellIs" dxfId="172" priority="173" operator="equal">
      <formula>"Low"</formula>
    </cfRule>
    <cfRule type="cellIs" dxfId="171" priority="174" operator="equal">
      <formula>"Very Low"</formula>
    </cfRule>
    <cfRule type="cellIs" dxfId="170" priority="175" operator="equal">
      <formula>"High"</formula>
    </cfRule>
  </conditionalFormatting>
  <conditionalFormatting sqref="I16:I20">
    <cfRule type="cellIs" dxfId="169" priority="166" operator="equal">
      <formula>"Very High"</formula>
    </cfRule>
    <cfRule type="cellIs" dxfId="168" priority="167" operator="equal">
      <formula>"Medium"</formula>
    </cfRule>
    <cfRule type="cellIs" dxfId="167" priority="168" operator="equal">
      <formula>"Low"</formula>
    </cfRule>
    <cfRule type="cellIs" dxfId="166" priority="169" operator="equal">
      <formula>"Very Low"</formula>
    </cfRule>
    <cfRule type="cellIs" dxfId="165" priority="170" operator="equal">
      <formula>"High"</formula>
    </cfRule>
  </conditionalFormatting>
  <conditionalFormatting sqref="E16:E20">
    <cfRule type="cellIs" dxfId="164" priority="161" operator="equal">
      <formula>"Very High"</formula>
    </cfRule>
    <cfRule type="cellIs" dxfId="163" priority="162" operator="equal">
      <formula>"Medium"</formula>
    </cfRule>
    <cfRule type="cellIs" dxfId="162" priority="163" operator="equal">
      <formula>"Low"</formula>
    </cfRule>
    <cfRule type="cellIs" dxfId="161" priority="164" operator="equal">
      <formula>"Very Low"</formula>
    </cfRule>
    <cfRule type="cellIs" dxfId="160" priority="165" operator="equal">
      <formula>"High"</formula>
    </cfRule>
  </conditionalFormatting>
  <conditionalFormatting sqref="B21:L21">
    <cfRule type="cellIs" dxfId="159" priority="156" operator="equal">
      <formula>"Very High"</formula>
    </cfRule>
    <cfRule type="cellIs" dxfId="158" priority="157" operator="equal">
      <formula>"Medium"</formula>
    </cfRule>
    <cfRule type="cellIs" dxfId="157" priority="158" operator="equal">
      <formula>"Low"</formula>
    </cfRule>
    <cfRule type="cellIs" dxfId="156" priority="159" operator="equal">
      <formula>"Very Low"</formula>
    </cfRule>
    <cfRule type="cellIs" dxfId="155" priority="160" operator="equal">
      <formula>"High"</formula>
    </cfRule>
  </conditionalFormatting>
  <conditionalFormatting sqref="D21">
    <cfRule type="cellIs" dxfId="154" priority="151" operator="equal">
      <formula>"Very High"</formula>
    </cfRule>
    <cfRule type="cellIs" dxfId="153" priority="152" operator="equal">
      <formula>"Medium"</formula>
    </cfRule>
    <cfRule type="cellIs" dxfId="152" priority="153" operator="equal">
      <formula>"Low"</formula>
    </cfRule>
    <cfRule type="cellIs" dxfId="151" priority="154" operator="equal">
      <formula>"Very Low"</formula>
    </cfRule>
    <cfRule type="cellIs" dxfId="150" priority="155" operator="equal">
      <formula>"High"</formula>
    </cfRule>
  </conditionalFormatting>
  <conditionalFormatting sqref="G21">
    <cfRule type="cellIs" dxfId="149" priority="146" operator="equal">
      <formula>"Very High"</formula>
    </cfRule>
    <cfRule type="cellIs" dxfId="148" priority="147" operator="equal">
      <formula>"Medium"</formula>
    </cfRule>
    <cfRule type="cellIs" dxfId="147" priority="148" operator="equal">
      <formula>"Low"</formula>
    </cfRule>
    <cfRule type="cellIs" dxfId="146" priority="149" operator="equal">
      <formula>"Very Low"</formula>
    </cfRule>
    <cfRule type="cellIs" dxfId="145" priority="150" operator="equal">
      <formula>"High"</formula>
    </cfRule>
  </conditionalFormatting>
  <conditionalFormatting sqref="A28 A23:L27">
    <cfRule type="cellIs" dxfId="144" priority="141" operator="equal">
      <formula>"Very High"</formula>
    </cfRule>
    <cfRule type="cellIs" dxfId="143" priority="142" operator="equal">
      <formula>"Medium"</formula>
    </cfRule>
    <cfRule type="cellIs" dxfId="142" priority="143" operator="equal">
      <formula>"Low"</formula>
    </cfRule>
    <cfRule type="cellIs" dxfId="141" priority="144" operator="equal">
      <formula>"Very Low"</formula>
    </cfRule>
    <cfRule type="cellIs" dxfId="140" priority="145" operator="equal">
      <formula>"High"</formula>
    </cfRule>
  </conditionalFormatting>
  <conditionalFormatting sqref="H23:H27">
    <cfRule type="cellIs" dxfId="139" priority="136" operator="equal">
      <formula>"Very High"</formula>
    </cfRule>
    <cfRule type="cellIs" dxfId="138" priority="137" operator="equal">
      <formula>"Medium"</formula>
    </cfRule>
    <cfRule type="cellIs" dxfId="137" priority="138" operator="equal">
      <formula>"Low"</formula>
    </cfRule>
    <cfRule type="cellIs" dxfId="136" priority="139" operator="equal">
      <formula>"Very Low"</formula>
    </cfRule>
    <cfRule type="cellIs" dxfId="135" priority="140" operator="equal">
      <formula>"High"</formula>
    </cfRule>
  </conditionalFormatting>
  <conditionalFormatting sqref="K23:K27">
    <cfRule type="cellIs" dxfId="134" priority="131" operator="equal">
      <formula>"Very High"</formula>
    </cfRule>
    <cfRule type="cellIs" dxfId="133" priority="132" operator="equal">
      <formula>"Medium"</formula>
    </cfRule>
    <cfRule type="cellIs" dxfId="132" priority="133" operator="equal">
      <formula>"Low"</formula>
    </cfRule>
    <cfRule type="cellIs" dxfId="131" priority="134" operator="equal">
      <formula>"Very Low"</formula>
    </cfRule>
    <cfRule type="cellIs" dxfId="130" priority="135" operator="equal">
      <formula>"High"</formula>
    </cfRule>
  </conditionalFormatting>
  <conditionalFormatting sqref="L24:L27">
    <cfRule type="cellIs" dxfId="129" priority="126" operator="equal">
      <formula>"Very High"</formula>
    </cfRule>
    <cfRule type="cellIs" dxfId="128" priority="127" operator="equal">
      <formula>"Medium"</formula>
    </cfRule>
    <cfRule type="cellIs" dxfId="127" priority="128" operator="equal">
      <formula>"Low"</formula>
    </cfRule>
    <cfRule type="cellIs" dxfId="126" priority="129" operator="equal">
      <formula>"Very Low"</formula>
    </cfRule>
    <cfRule type="cellIs" dxfId="125" priority="130" operator="equal">
      <formula>"High"</formula>
    </cfRule>
  </conditionalFormatting>
  <conditionalFormatting sqref="F23:G27">
    <cfRule type="cellIs" dxfId="124" priority="121" operator="equal">
      <formula>"Very High"</formula>
    </cfRule>
    <cfRule type="cellIs" dxfId="123" priority="122" operator="equal">
      <formula>"Medium"</formula>
    </cfRule>
    <cfRule type="cellIs" dxfId="122" priority="123" operator="equal">
      <formula>"Low"</formula>
    </cfRule>
    <cfRule type="cellIs" dxfId="121" priority="124" operator="equal">
      <formula>"Very Low"</formula>
    </cfRule>
    <cfRule type="cellIs" dxfId="120" priority="125" operator="equal">
      <formula>"High"</formula>
    </cfRule>
  </conditionalFormatting>
  <conditionalFormatting sqref="J23:K27">
    <cfRule type="cellIs" dxfId="119" priority="116" operator="equal">
      <formula>"Very High"</formula>
    </cfRule>
    <cfRule type="cellIs" dxfId="118" priority="117" operator="equal">
      <formula>"Medium"</formula>
    </cfRule>
    <cfRule type="cellIs" dxfId="117" priority="118" operator="equal">
      <formula>"Low"</formula>
    </cfRule>
    <cfRule type="cellIs" dxfId="116" priority="119" operator="equal">
      <formula>"Very Low"</formula>
    </cfRule>
    <cfRule type="cellIs" dxfId="115" priority="120" operator="equal">
      <formula>"High"</formula>
    </cfRule>
  </conditionalFormatting>
  <conditionalFormatting sqref="G27">
    <cfRule type="cellIs" dxfId="114" priority="111" operator="equal">
      <formula>"Very High"</formula>
    </cfRule>
    <cfRule type="cellIs" dxfId="113" priority="112" operator="equal">
      <formula>"Medium"</formula>
    </cfRule>
    <cfRule type="cellIs" dxfId="112" priority="113" operator="equal">
      <formula>"Low"</formula>
    </cfRule>
    <cfRule type="cellIs" dxfId="111" priority="114" operator="equal">
      <formula>"Very Low"</formula>
    </cfRule>
    <cfRule type="cellIs" dxfId="110" priority="115" operator="equal">
      <formula>"High"</formula>
    </cfRule>
  </conditionalFormatting>
  <conditionalFormatting sqref="D23">
    <cfRule type="cellIs" dxfId="109" priority="106" operator="equal">
      <formula>"Very High"</formula>
    </cfRule>
    <cfRule type="cellIs" dxfId="108" priority="107" operator="equal">
      <formula>"Medium"</formula>
    </cfRule>
    <cfRule type="cellIs" dxfId="107" priority="108" operator="equal">
      <formula>"Low"</formula>
    </cfRule>
    <cfRule type="cellIs" dxfId="106" priority="109" operator="equal">
      <formula>"Very Low"</formula>
    </cfRule>
    <cfRule type="cellIs" dxfId="105" priority="110" operator="equal">
      <formula>"High"</formula>
    </cfRule>
  </conditionalFormatting>
  <conditionalFormatting sqref="D24:D27">
    <cfRule type="cellIs" dxfId="104" priority="101" operator="equal">
      <formula>"Very High"</formula>
    </cfRule>
    <cfRule type="cellIs" dxfId="103" priority="102" operator="equal">
      <formula>"Medium"</formula>
    </cfRule>
    <cfRule type="cellIs" dxfId="102" priority="103" operator="equal">
      <formula>"Low"</formula>
    </cfRule>
    <cfRule type="cellIs" dxfId="101" priority="104" operator="equal">
      <formula>"Very Low"</formula>
    </cfRule>
    <cfRule type="cellIs" dxfId="100" priority="105" operator="equal">
      <formula>"High"</formula>
    </cfRule>
  </conditionalFormatting>
  <conditionalFormatting sqref="I23:I27">
    <cfRule type="cellIs" dxfId="99" priority="96" operator="equal">
      <formula>"Very High"</formula>
    </cfRule>
    <cfRule type="cellIs" dxfId="98" priority="97" operator="equal">
      <formula>"Medium"</formula>
    </cfRule>
    <cfRule type="cellIs" dxfId="97" priority="98" operator="equal">
      <formula>"Low"</formula>
    </cfRule>
    <cfRule type="cellIs" dxfId="96" priority="99" operator="equal">
      <formula>"Very Low"</formula>
    </cfRule>
    <cfRule type="cellIs" dxfId="95" priority="100" operator="equal">
      <formula>"High"</formula>
    </cfRule>
  </conditionalFormatting>
  <conditionalFormatting sqref="E23:E27">
    <cfRule type="cellIs" dxfId="94" priority="91" operator="equal">
      <formula>"Very High"</formula>
    </cfRule>
    <cfRule type="cellIs" dxfId="93" priority="92" operator="equal">
      <formula>"Medium"</formula>
    </cfRule>
    <cfRule type="cellIs" dxfId="92" priority="93" operator="equal">
      <formula>"Low"</formula>
    </cfRule>
    <cfRule type="cellIs" dxfId="91" priority="94" operator="equal">
      <formula>"Very Low"</formula>
    </cfRule>
    <cfRule type="cellIs" dxfId="90" priority="95" operator="equal">
      <formula>"High"</formula>
    </cfRule>
  </conditionalFormatting>
  <conditionalFormatting sqref="B28:L28">
    <cfRule type="cellIs" dxfId="89" priority="86" operator="equal">
      <formula>"Very High"</formula>
    </cfRule>
    <cfRule type="cellIs" dxfId="88" priority="87" operator="equal">
      <formula>"Medium"</formula>
    </cfRule>
    <cfRule type="cellIs" dxfId="87" priority="88" operator="equal">
      <formula>"Low"</formula>
    </cfRule>
    <cfRule type="cellIs" dxfId="86" priority="89" operator="equal">
      <formula>"Very Low"</formula>
    </cfRule>
    <cfRule type="cellIs" dxfId="85" priority="90" operator="equal">
      <formula>"High"</formula>
    </cfRule>
  </conditionalFormatting>
  <conditionalFormatting sqref="D28">
    <cfRule type="cellIs" dxfId="84" priority="81" operator="equal">
      <formula>"Very High"</formula>
    </cfRule>
    <cfRule type="cellIs" dxfId="83" priority="82" operator="equal">
      <formula>"Medium"</formula>
    </cfRule>
    <cfRule type="cellIs" dxfId="82" priority="83" operator="equal">
      <formula>"Low"</formula>
    </cfRule>
    <cfRule type="cellIs" dxfId="81" priority="84" operator="equal">
      <formula>"Very Low"</formula>
    </cfRule>
    <cfRule type="cellIs" dxfId="80" priority="85" operator="equal">
      <formula>"High"</formula>
    </cfRule>
  </conditionalFormatting>
  <conditionalFormatting sqref="G28">
    <cfRule type="cellIs" dxfId="79" priority="76" operator="equal">
      <formula>"Very High"</formula>
    </cfRule>
    <cfRule type="cellIs" dxfId="78" priority="77" operator="equal">
      <formula>"Medium"</formula>
    </cfRule>
    <cfRule type="cellIs" dxfId="77" priority="78" operator="equal">
      <formula>"Low"</formula>
    </cfRule>
    <cfRule type="cellIs" dxfId="76" priority="79" operator="equal">
      <formula>"Very Low"</formula>
    </cfRule>
    <cfRule type="cellIs" dxfId="75" priority="80" operator="equal">
      <formula>"High"</formula>
    </cfRule>
  </conditionalFormatting>
  <conditionalFormatting sqref="A35 A30:L34">
    <cfRule type="cellIs" dxfId="74" priority="71" operator="equal">
      <formula>"Very High"</formula>
    </cfRule>
    <cfRule type="cellIs" dxfId="73" priority="72" operator="equal">
      <formula>"Medium"</formula>
    </cfRule>
    <cfRule type="cellIs" dxfId="72" priority="73" operator="equal">
      <formula>"Low"</formula>
    </cfRule>
    <cfRule type="cellIs" dxfId="71" priority="74" operator="equal">
      <formula>"Very Low"</formula>
    </cfRule>
    <cfRule type="cellIs" dxfId="70" priority="75" operator="equal">
      <formula>"High"</formula>
    </cfRule>
  </conditionalFormatting>
  <conditionalFormatting sqref="H30:H34">
    <cfRule type="cellIs" dxfId="69" priority="66" operator="equal">
      <formula>"Very High"</formula>
    </cfRule>
    <cfRule type="cellIs" dxfId="68" priority="67" operator="equal">
      <formula>"Medium"</formula>
    </cfRule>
    <cfRule type="cellIs" dxfId="67" priority="68" operator="equal">
      <formula>"Low"</formula>
    </cfRule>
    <cfRule type="cellIs" dxfId="66" priority="69" operator="equal">
      <formula>"Very Low"</formula>
    </cfRule>
    <cfRule type="cellIs" dxfId="65" priority="70" operator="equal">
      <formula>"High"</formula>
    </cfRule>
  </conditionalFormatting>
  <conditionalFormatting sqref="K30:K34">
    <cfRule type="cellIs" dxfId="64" priority="61" operator="equal">
      <formula>"Very High"</formula>
    </cfRule>
    <cfRule type="cellIs" dxfId="63" priority="62" operator="equal">
      <formula>"Medium"</formula>
    </cfRule>
    <cfRule type="cellIs" dxfId="62" priority="63" operator="equal">
      <formula>"Low"</formula>
    </cfRule>
    <cfRule type="cellIs" dxfId="61" priority="64" operator="equal">
      <formula>"Very Low"</formula>
    </cfRule>
    <cfRule type="cellIs" dxfId="60" priority="65" operator="equal">
      <formula>"High"</formula>
    </cfRule>
  </conditionalFormatting>
  <conditionalFormatting sqref="L31:L34">
    <cfRule type="cellIs" dxfId="59" priority="56" operator="equal">
      <formula>"Very High"</formula>
    </cfRule>
    <cfRule type="cellIs" dxfId="58" priority="57" operator="equal">
      <formula>"Medium"</formula>
    </cfRule>
    <cfRule type="cellIs" dxfId="57" priority="58" operator="equal">
      <formula>"Low"</formula>
    </cfRule>
    <cfRule type="cellIs" dxfId="56" priority="59" operator="equal">
      <formula>"Very Low"</formula>
    </cfRule>
    <cfRule type="cellIs" dxfId="55" priority="60" operator="equal">
      <formula>"High"</formula>
    </cfRule>
  </conditionalFormatting>
  <conditionalFormatting sqref="F30:G34">
    <cfRule type="cellIs" dxfId="54" priority="51" operator="equal">
      <formula>"Very High"</formula>
    </cfRule>
    <cfRule type="cellIs" dxfId="53" priority="52" operator="equal">
      <formula>"Medium"</formula>
    </cfRule>
    <cfRule type="cellIs" dxfId="52" priority="53" operator="equal">
      <formula>"Low"</formula>
    </cfRule>
    <cfRule type="cellIs" dxfId="51" priority="54" operator="equal">
      <formula>"Very Low"</formula>
    </cfRule>
    <cfRule type="cellIs" dxfId="50" priority="55" operator="equal">
      <formula>"High"</formula>
    </cfRule>
  </conditionalFormatting>
  <conditionalFormatting sqref="J30:K34">
    <cfRule type="cellIs" dxfId="49" priority="46" operator="equal">
      <formula>"Very High"</formula>
    </cfRule>
    <cfRule type="cellIs" dxfId="48" priority="47" operator="equal">
      <formula>"Medium"</formula>
    </cfRule>
    <cfRule type="cellIs" dxfId="47" priority="48" operator="equal">
      <formula>"Low"</formula>
    </cfRule>
    <cfRule type="cellIs" dxfId="46" priority="49" operator="equal">
      <formula>"Very Low"</formula>
    </cfRule>
    <cfRule type="cellIs" dxfId="45" priority="50" operator="equal">
      <formula>"High"</formula>
    </cfRule>
  </conditionalFormatting>
  <conditionalFormatting sqref="G34">
    <cfRule type="cellIs" dxfId="44" priority="41" operator="equal">
      <formula>"Very High"</formula>
    </cfRule>
    <cfRule type="cellIs" dxfId="43" priority="42" operator="equal">
      <formula>"Medium"</formula>
    </cfRule>
    <cfRule type="cellIs" dxfId="42" priority="43" operator="equal">
      <formula>"Low"</formula>
    </cfRule>
    <cfRule type="cellIs" dxfId="41" priority="44" operator="equal">
      <formula>"Very Low"</formula>
    </cfRule>
    <cfRule type="cellIs" dxfId="40" priority="45" operator="equal">
      <formula>"High"</formula>
    </cfRule>
  </conditionalFormatting>
  <conditionalFormatting sqref="D30">
    <cfRule type="cellIs" dxfId="39" priority="36" operator="equal">
      <formula>"Very High"</formula>
    </cfRule>
    <cfRule type="cellIs" dxfId="38" priority="37" operator="equal">
      <formula>"Medium"</formula>
    </cfRule>
    <cfRule type="cellIs" dxfId="37" priority="38" operator="equal">
      <formula>"Low"</formula>
    </cfRule>
    <cfRule type="cellIs" dxfId="36" priority="39" operator="equal">
      <formula>"Very Low"</formula>
    </cfRule>
    <cfRule type="cellIs" dxfId="35" priority="40" operator="equal">
      <formula>"High"</formula>
    </cfRule>
  </conditionalFormatting>
  <conditionalFormatting sqref="D31:D34">
    <cfRule type="cellIs" dxfId="34" priority="31" operator="equal">
      <formula>"Very High"</formula>
    </cfRule>
    <cfRule type="cellIs" dxfId="33" priority="32" operator="equal">
      <formula>"Medium"</formula>
    </cfRule>
    <cfRule type="cellIs" dxfId="32" priority="33" operator="equal">
      <formula>"Low"</formula>
    </cfRule>
    <cfRule type="cellIs" dxfId="31" priority="34" operator="equal">
      <formula>"Very Low"</formula>
    </cfRule>
    <cfRule type="cellIs" dxfId="30" priority="35" operator="equal">
      <formula>"High"</formula>
    </cfRule>
  </conditionalFormatting>
  <conditionalFormatting sqref="I30:I34">
    <cfRule type="cellIs" dxfId="29" priority="26" operator="equal">
      <formula>"Very High"</formula>
    </cfRule>
    <cfRule type="cellIs" dxfId="28" priority="27" operator="equal">
      <formula>"Medium"</formula>
    </cfRule>
    <cfRule type="cellIs" dxfId="27" priority="28" operator="equal">
      <formula>"Low"</formula>
    </cfRule>
    <cfRule type="cellIs" dxfId="26" priority="29" operator="equal">
      <formula>"Very Low"</formula>
    </cfRule>
    <cfRule type="cellIs" dxfId="25" priority="30" operator="equal">
      <formula>"High"</formula>
    </cfRule>
  </conditionalFormatting>
  <conditionalFormatting sqref="E30:E34">
    <cfRule type="cellIs" dxfId="24" priority="21" operator="equal">
      <formula>"Very High"</formula>
    </cfRule>
    <cfRule type="cellIs" dxfId="23" priority="22" operator="equal">
      <formula>"Medium"</formula>
    </cfRule>
    <cfRule type="cellIs" dxfId="22" priority="23" operator="equal">
      <formula>"Low"</formula>
    </cfRule>
    <cfRule type="cellIs" dxfId="21" priority="24" operator="equal">
      <formula>"Very Low"</formula>
    </cfRule>
    <cfRule type="cellIs" dxfId="20" priority="25" operator="equal">
      <formula>"High"</formula>
    </cfRule>
  </conditionalFormatting>
  <conditionalFormatting sqref="B35:L35">
    <cfRule type="cellIs" dxfId="19" priority="16" operator="equal">
      <formula>"Very High"</formula>
    </cfRule>
    <cfRule type="cellIs" dxfId="18" priority="17" operator="equal">
      <formula>"Medium"</formula>
    </cfRule>
    <cfRule type="cellIs" dxfId="17" priority="18" operator="equal">
      <formula>"Low"</formula>
    </cfRule>
    <cfRule type="cellIs" dxfId="16" priority="19" operator="equal">
      <formula>"Very Low"</formula>
    </cfRule>
    <cfRule type="cellIs" dxfId="15" priority="20" operator="equal">
      <formula>"High"</formula>
    </cfRule>
  </conditionalFormatting>
  <conditionalFormatting sqref="D35">
    <cfRule type="cellIs" dxfId="14" priority="11" operator="equal">
      <formula>"Very High"</formula>
    </cfRule>
    <cfRule type="cellIs" dxfId="13" priority="12" operator="equal">
      <formula>"Medium"</formula>
    </cfRule>
    <cfRule type="cellIs" dxfId="12" priority="13" operator="equal">
      <formula>"Low"</formula>
    </cfRule>
    <cfRule type="cellIs" dxfId="11" priority="14" operator="equal">
      <formula>"Very Low"</formula>
    </cfRule>
    <cfRule type="cellIs" dxfId="10" priority="15" operator="equal">
      <formula>"High"</formula>
    </cfRule>
  </conditionalFormatting>
  <conditionalFormatting sqref="G35">
    <cfRule type="cellIs" dxfId="9" priority="6" operator="equal">
      <formula>"Very High"</formula>
    </cfRule>
    <cfRule type="cellIs" dxfId="8" priority="7" operator="equal">
      <formula>"Medium"</formula>
    </cfRule>
    <cfRule type="cellIs" dxfId="7" priority="8" operator="equal">
      <formula>"Low"</formula>
    </cfRule>
    <cfRule type="cellIs" dxfId="6" priority="9" operator="equal">
      <formula>"Very Low"</formula>
    </cfRule>
    <cfRule type="cellIs" dxfId="5" priority="10" operator="equal">
      <formula>"High"</formula>
    </cfRule>
  </conditionalFormatting>
  <conditionalFormatting sqref="I37">
    <cfRule type="cellIs" dxfId="4" priority="1" operator="equal">
      <formula>"Very High"</formula>
    </cfRule>
    <cfRule type="cellIs" dxfId="3" priority="2" operator="equal">
      <formula>"Medium"</formula>
    </cfRule>
    <cfRule type="cellIs" dxfId="2" priority="3" operator="equal">
      <formula>"Low"</formula>
    </cfRule>
    <cfRule type="cellIs" dxfId="1" priority="4" operator="equal">
      <formula>"Very Low"</formula>
    </cfRule>
    <cfRule type="cellIs" dxfId="0" priority="5" operator="equal">
      <formula>"High"</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TermInfo xmlns="http://schemas.microsoft.com/office/infopath/2007/PartnerControls">
          <TermName xmlns="http://schemas.microsoft.com/office/infopath/2007/PartnerControls">CRC SR24</TermName>
          <TermId xmlns="http://schemas.microsoft.com/office/infopath/2007/PartnerControls">7e0a824c-23f6-4822-a2cd-1d256c1783ae</TermId>
        </TermInfo>
      </Terms>
    </b556fde48a3c4e569797e3262a5ed987>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Data Table</TermName>
          <TermId xmlns="http://schemas.microsoft.com/office/infopath/2007/PartnerControls">53ed6eec-4503-4328-b678-7d00ede491b6</TermId>
        </TermInfo>
      </Terms>
    </pe2555c81638466f9eb614edb9ecde52>
    <kaaee9def0d5443e8f4458f32b64868e xmlns="2a251b7e-61e4-4816-a71f-b295a9ad20fb">
      <Terms xmlns="http://schemas.microsoft.com/office/infopath/2007/PartnerControls"/>
    </kaaee9def0d5443e8f4458f32b64868e>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TermName>
          <TermId xmlns="http://schemas.microsoft.com/office/infopath/2007/PartnerControls">4fbcaf2e-c858-4248-836e-58ac5eb285ca</TermId>
        </TermInfo>
      </Terms>
    </n99e4c9942c6404eb103464a00e6097b>
    <TaxCatchAll xmlns="2a251b7e-61e4-4816-a71f-b295a9ad20fb">
      <Value>46829</Value>
      <Value>44490</Value>
      <Value>45</Value>
      <Value>3</Value>
      <Value>476</Value>
    </TaxCatchAll>
    <DocHub_ProjectGrantBenefitNo xmlns="2a251b7e-61e4-4816-a71f-b295a9ad20fb" xsi:nil="true"/>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5ecf4bde-e578-40db-8d0b-1c50c4991d57</TermId>
        </TermInfo>
      </Terms>
    </g7bcb40ba23249a78edca7d43a67c1c9>
    <Comments xmlns="http://schemas.microsoft.com/sharepoint/v3" xsi:nil="true"/>
    <_dlc_DocId xmlns="2a251b7e-61e4-4816-a71f-b295a9ad20fb">YZXQVS7QACYM-11599811-1683</_dlc_DocId>
    <_dlc_DocIdUrl xmlns="2a251b7e-61e4-4816-a71f-b295a9ad20fb">
      <Url>https://dochub/div/ausindustry/programmesprojectstaskforces/crc/_layouts/15/DocIdRedir.aspx?ID=YZXQVS7QACYM-11599811-1683</Url>
      <Description>YZXQVS7QACYM-11599811-1683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66cdcac0f903e2b5cf4243f5a118e02d">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7c60f26853d7d7080c4f6a1513bf57b8"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E1F1BB-36B1-445A-9612-3E8F4D7E0D9E}">
  <ds:schemaRefs>
    <ds:schemaRef ds:uri="http://schemas.microsoft.com/sharepoint/events"/>
  </ds:schemaRefs>
</ds:datastoreItem>
</file>

<file path=customXml/itemProps2.xml><?xml version="1.0" encoding="utf-8"?>
<ds:datastoreItem xmlns:ds="http://schemas.openxmlformats.org/officeDocument/2006/customXml" ds:itemID="{BF52C9E3-6E17-4167-91BE-6DAC51964DF7}">
  <ds:schemaRefs>
    <ds:schemaRef ds:uri="http://schemas.microsoft.com/sharepoint/v3/contenttype/forms"/>
  </ds:schemaRefs>
</ds:datastoreItem>
</file>

<file path=customXml/itemProps3.xml><?xml version="1.0" encoding="utf-8"?>
<ds:datastoreItem xmlns:ds="http://schemas.openxmlformats.org/officeDocument/2006/customXml" ds:itemID="{5A0D9C82-C517-4FF4-A8C7-B2B774BD3DEF}">
  <ds:schemaRefs>
    <ds:schemaRef ds:uri="http://schemas.microsoft.com/office/2006/documentManagement/types"/>
    <ds:schemaRef ds:uri="http://schemas.microsoft.com/office/2006/metadata/properties"/>
    <ds:schemaRef ds:uri="http://schemas.microsoft.com/sharepoint/v4"/>
    <ds:schemaRef ds:uri="http://schemas.microsoft.com/sharepoint/v3"/>
    <ds:schemaRef ds:uri="http://purl.org/dc/terms/"/>
    <ds:schemaRef ds:uri="http://schemas.microsoft.com/office/infopath/2007/PartnerControls"/>
    <ds:schemaRef ds:uri="http://schemas.openxmlformats.org/package/2006/metadata/core-properties"/>
    <ds:schemaRef ds:uri="http://purl.org/dc/elements/1.1/"/>
    <ds:schemaRef ds:uri="http://purl.org/dc/dcmitype/"/>
    <ds:schemaRef ds:uri="42ece9aa-5d3b-47ec-a017-9d14054696db"/>
    <ds:schemaRef ds:uri="2a251b7e-61e4-4816-a71f-b295a9ad20fb"/>
    <ds:schemaRef ds:uri="http://www.w3.org/XML/1998/namespace"/>
  </ds:schemaRefs>
</ds:datastoreItem>
</file>

<file path=customXml/itemProps4.xml><?xml version="1.0" encoding="utf-8"?>
<ds:datastoreItem xmlns:ds="http://schemas.openxmlformats.org/officeDocument/2006/customXml" ds:itemID="{EFA6A7C7-6D03-49BC-99B6-6F6EC0234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Project Overview </vt:lpstr>
      <vt:lpstr>RP 1</vt:lpstr>
      <vt:lpstr>RP 2</vt:lpstr>
      <vt:lpstr>RP 3</vt:lpstr>
      <vt:lpstr>RP 4</vt:lpstr>
      <vt:lpstr>RP 5</vt:lpstr>
      <vt:lpstr>Additional Information</vt:lpstr>
      <vt:lpstr>Benefit Cost Calculator</vt:lpstr>
      <vt:lpstr>Summary</vt:lpstr>
    </vt:vector>
  </TitlesOfParts>
  <Company>Department of Industry, Innovation and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 Julian</dc:creator>
  <cp:lastModifiedBy>Cooper, Colin</cp:lastModifiedBy>
  <dcterms:created xsi:type="dcterms:W3CDTF">2021-06-03T23:29:43Z</dcterms:created>
  <dcterms:modified xsi:type="dcterms:W3CDTF">2023-03-06T01:19:39Z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0x010100DB49386D0833E64C8EB73FD698A13F7E</vt:lpwstr>
  </property>
  <property fmtid="{D5CDD505-2E9C-101B-9397-08002B2CF9AE}" pid="3" name="_dlc_DocIdItemGuid">
    <vt:lpwstr>063fe882-5bb5-4774-b372-e3ec13041bd5</vt:lpwstr>
  </property>
  <property fmtid="{D5CDD505-2E9C-101B-9397-08002B2CF9AE}" pid="4" name="DocHub_Year">
    <vt:lpwstr>46829;#2023|4fbcaf2e-c858-4248-836e-58ac5eb285ca</vt:lpwstr>
  </property>
  <property fmtid="{D5CDD505-2E9C-101B-9397-08002B2CF9AE}" pid="5" name="DocHub_DocumentType">
    <vt:lpwstr>476;#Data Table|53ed6eec-4503-4328-b678-7d00ede491b6</vt:lpwstr>
  </property>
  <property fmtid="{D5CDD505-2E9C-101B-9397-08002B2CF9AE}" pid="6" name="DocHub_SecurityClassification">
    <vt:lpwstr>3;#OFFICIAL|6106d03b-a1a0-4e30-9d91-d5e9fb4314f9</vt:lpwstr>
  </property>
  <property fmtid="{D5CDD505-2E9C-101B-9397-08002B2CF9AE}" pid="7" name="DocHub_CRCProgrammeSelectionRound">
    <vt:lpwstr>44490;#CRC SR24|7e0a824c-23f6-4822-a2cd-1d256c1783ae</vt:lpwstr>
  </property>
  <property fmtid="{D5CDD505-2E9C-101B-9397-08002B2CF9AE}" pid="8" name="DocHub_Keywords">
    <vt:lpwstr/>
  </property>
  <property fmtid="{D5CDD505-2E9C-101B-9397-08002B2CF9AE}" pid="9" name="DocHub_Period">
    <vt:lpwstr/>
  </property>
  <property fmtid="{D5CDD505-2E9C-101B-9397-08002B2CF9AE}" pid="10" name="DocHub_WorkActivity">
    <vt:lpwstr>45;#Applications|5ecf4bde-e578-40db-8d0b-1c50c4991d57</vt:lpwstr>
  </property>
  <property fmtid="{D5CDD505-2E9C-101B-9397-08002B2CF9AE}" pid="11" name="DocHub_EntityCustomer">
    <vt:lpwstr/>
  </property>
</Properties>
</file>